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iba-nas\share\JHN-data\総務部 back up\統計\統計書\統計資料②（毎月報告分）\新車速報(毎月)！\№2・・速報集計A3（毎月）\千葉県\車種月別(2025)\"/>
    </mc:Choice>
  </mc:AlternateContent>
  <xr:revisionPtr revIDLastSave="0" documentId="13_ncr:1_{4371FE9C-41E2-471E-B20A-B584A8BE83A9}" xr6:coauthVersionLast="47" xr6:coauthVersionMax="47" xr10:uidLastSave="{00000000-0000-0000-0000-000000000000}"/>
  <bookViews>
    <workbookView xWindow="14295" yWindow="45" windowWidth="14550" windowHeight="15480" tabRatio="599" firstSheet="2" activeTab="2" xr2:uid="{00000000-000D-0000-FFFF-FFFF00000000}"/>
  </bookViews>
  <sheets>
    <sheet name="24年間集計表" sheetId="145" state="hidden" r:id="rId1"/>
    <sheet name="車種別台数表24.12" sheetId="143" state="hidden" r:id="rId2"/>
    <sheet name="25年間集計表" sheetId="153" r:id="rId3"/>
    <sheet name="車種別台数表25.12" sheetId="150" r:id="rId4"/>
    <sheet name="車種別台数表25.11" sheetId="141" r:id="rId5"/>
    <sheet name="車種別台数表25.10" sheetId="139" r:id="rId6"/>
    <sheet name="車種別台数表25.09" sheetId="137" r:id="rId7"/>
    <sheet name="車種別台数表25.08" sheetId="135" r:id="rId8"/>
    <sheet name="車種別台数表25.07" sheetId="133" r:id="rId9"/>
    <sheet name="車種別台数表25.06" sheetId="130" r:id="rId10"/>
    <sheet name="車種別台数表25.05" sheetId="128" r:id="rId11"/>
    <sheet name="車種別台数表25.04" sheetId="126" r:id="rId12"/>
    <sheet name="車種別台数表25.03" sheetId="124" r:id="rId13"/>
    <sheet name="車種別台数表25.02" sheetId="123" r:id="rId14"/>
    <sheet name="車種別台数表25.01" sheetId="149" r:id="rId15"/>
    <sheet name="集計（2024累計）" sheetId="49" state="hidden" r:id="rId16"/>
    <sheet name="集計（24.12)" sheetId="144" state="hidden" r:id="rId17"/>
    <sheet name="集計（2025累計)" sheetId="152" r:id="rId18"/>
    <sheet name="集計（25.12)" sheetId="151" r:id="rId19"/>
    <sheet name="集計（25.11)" sheetId="142" r:id="rId20"/>
    <sheet name="集計（25.10)" sheetId="140" r:id="rId21"/>
    <sheet name="集計（25.09)" sheetId="138" r:id="rId22"/>
    <sheet name="集計（25.08)" sheetId="147" r:id="rId23"/>
    <sheet name="集計（25.07) " sheetId="134" r:id="rId24"/>
    <sheet name="集計（25.06)" sheetId="131" r:id="rId25"/>
    <sheet name="集計（25.05)" sheetId="129" r:id="rId26"/>
    <sheet name="集計（25.04) " sheetId="127" r:id="rId27"/>
    <sheet name="集計（25.03) " sheetId="125" r:id="rId28"/>
    <sheet name="集計（25.02)" sheetId="122" r:id="rId29"/>
    <sheet name="集計（25.01)" sheetId="120" r:id="rId30"/>
    <sheet name="Sheet1" sheetId="146" state="hidden" r:id="rId31"/>
  </sheets>
  <externalReferences>
    <externalReference r:id="rId32"/>
    <externalReference r:id="rId33"/>
  </externalReferences>
  <definedNames>
    <definedName name="_xlnm.Print_Area" localSheetId="0">'24年間集計表'!$A$1:$AD$151</definedName>
    <definedName name="_xlnm.Print_Area" localSheetId="2">'25年間集計表'!$A$1:$AD$151</definedName>
    <definedName name="_xlnm.Print_Area" localSheetId="1">車種別台数表24.12!$A$1:$AD$151</definedName>
    <definedName name="_xlnm.Print_Area" localSheetId="14">車種別台数表25.01!$A$1:$AD$151</definedName>
    <definedName name="_xlnm.Print_Area" localSheetId="13">車種別台数表25.02!$A$1:$AD$151</definedName>
    <definedName name="_xlnm.Print_Area" localSheetId="12">車種別台数表25.03!$A$1:$AD$151</definedName>
    <definedName name="_xlnm.Print_Area" localSheetId="11">車種別台数表25.04!$A$1:$AD$151</definedName>
    <definedName name="_xlnm.Print_Area" localSheetId="10">車種別台数表25.05!$A$1:$AD$151</definedName>
    <definedName name="_xlnm.Print_Area" localSheetId="9">車種別台数表25.06!$A$1:$AD$151</definedName>
    <definedName name="_xlnm.Print_Area" localSheetId="8">車種別台数表25.07!$A$1:$AD$151</definedName>
    <definedName name="_xlnm.Print_Area" localSheetId="7">車種別台数表25.08!$A$1:$AD$151</definedName>
    <definedName name="_xlnm.Print_Area" localSheetId="6">車種別台数表25.09!$A$1:$AD$151</definedName>
    <definedName name="_xlnm.Print_Area" localSheetId="5">車種別台数表25.10!$A$1:$AD$151</definedName>
    <definedName name="_xlnm.Print_Area" localSheetId="4">車種別台数表25.11!$A$1:$AD$151</definedName>
    <definedName name="_xlnm.Print_Area" localSheetId="3">車種別台数表25.12!$A$1:$AD$151</definedName>
    <definedName name="_xlnm.Print_Area" localSheetId="15">'集計（2024累計）'!$A$1:$P$43</definedName>
    <definedName name="_xlnm.Print_Area" localSheetId="17">'集計（2025累計)'!$A$1:$P$43</definedName>
    <definedName name="_xlnm.Print_Area" localSheetId="16">'集計（24.12)'!$A$1:$P$43</definedName>
    <definedName name="_xlnm.Print_Area" localSheetId="29">'集計（25.01)'!$A$1:$P$43</definedName>
    <definedName name="_xlnm.Print_Area" localSheetId="28">'集計（25.02)'!$A$1:$P$43</definedName>
    <definedName name="_xlnm.Print_Area" localSheetId="27">'集計（25.03) '!$A$1:$P$43</definedName>
    <definedName name="_xlnm.Print_Area" localSheetId="26">'集計（25.04) '!$A$1:$P$43</definedName>
    <definedName name="_xlnm.Print_Area" localSheetId="25">'集計（25.05)'!$A$1:$P$43</definedName>
    <definedName name="_xlnm.Print_Area" localSheetId="24">'集計（25.06)'!$A$1:$P$43</definedName>
    <definedName name="_xlnm.Print_Area" localSheetId="23">'集計（25.07) '!$A$1:$P$43</definedName>
    <definedName name="_xlnm.Print_Area" localSheetId="22">'集計（25.08)'!$A$1:$P$43</definedName>
    <definedName name="_xlnm.Print_Area" localSheetId="21">'集計（25.09)'!$A$1:$P$43</definedName>
    <definedName name="_xlnm.Print_Area" localSheetId="20">'集計（25.10)'!$A$1:$P$43</definedName>
    <definedName name="_xlnm.Print_Area" localSheetId="19">'集計（25.11)'!$A$1:$P$43</definedName>
    <definedName name="_xlnm.Print_Area" localSheetId="18">'集計（25.12)'!$A$1:$P$43</definedName>
    <definedName name="_xlnm.Print_Titles" localSheetId="0">'24年間集計表'!$3:$4</definedName>
    <definedName name="_xlnm.Print_Titles" localSheetId="2">'25年間集計表'!$3:$4</definedName>
    <definedName name="_xlnm.Print_Titles" localSheetId="1">車種別台数表24.12!$3:$4</definedName>
    <definedName name="_xlnm.Print_Titles" localSheetId="14">車種別台数表25.01!$3:$4</definedName>
    <definedName name="_xlnm.Print_Titles" localSheetId="13">車種別台数表25.02!$3:$4</definedName>
    <definedName name="_xlnm.Print_Titles" localSheetId="12">車種別台数表25.03!$3:$4</definedName>
    <definedName name="_xlnm.Print_Titles" localSheetId="11">車種別台数表25.04!$3:$4</definedName>
    <definedName name="_xlnm.Print_Titles" localSheetId="10">車種別台数表25.05!$3:$4</definedName>
    <definedName name="_xlnm.Print_Titles" localSheetId="9">車種別台数表25.06!$3:$4</definedName>
    <definedName name="_xlnm.Print_Titles" localSheetId="8">車種別台数表25.07!$3:$4</definedName>
    <definedName name="_xlnm.Print_Titles" localSheetId="7">車種別台数表25.08!$3:$4</definedName>
    <definedName name="_xlnm.Print_Titles" localSheetId="6">車種別台数表25.09!$3:$4</definedName>
    <definedName name="_xlnm.Print_Titles" localSheetId="5">車種別台数表25.10!$3:$4</definedName>
    <definedName name="_xlnm.Print_Titles" localSheetId="4">車種別台数表25.11!$3:$4</definedName>
    <definedName name="_xlnm.Print_Titles" localSheetId="3">車種別台数表25.12!$3:$4</definedName>
    <definedName name="月" localSheetId="0">#REF!</definedName>
    <definedName name="月" localSheetId="2">#REF!</definedName>
    <definedName name="月" localSheetId="1">#REF!</definedName>
    <definedName name="月" localSheetId="14">#REF!</definedName>
    <definedName name="月" localSheetId="13">#REF!</definedName>
    <definedName name="月" localSheetId="12">#REF!</definedName>
    <definedName name="月" localSheetId="11">#REF!</definedName>
    <definedName name="月" localSheetId="10">#REF!</definedName>
    <definedName name="月" localSheetId="9">#REF!</definedName>
    <definedName name="月" localSheetId="8">#REF!</definedName>
    <definedName name="月" localSheetId="7">#REF!</definedName>
    <definedName name="月" localSheetId="6">#REF!</definedName>
    <definedName name="月" localSheetId="5">#REF!</definedName>
    <definedName name="月" localSheetId="4">#REF!</definedName>
    <definedName name="月" localSheetId="3">#REF!</definedName>
    <definedName name="月" localSheetId="15">'集計（2024累計）'!$AA$3:$AA$23</definedName>
    <definedName name="月" localSheetId="17">'集計（2025累計)'!$AA$3:$AA$23</definedName>
    <definedName name="月" localSheetId="16">'集計（24.12)'!$AA$3:$AA$23</definedName>
    <definedName name="月" localSheetId="29">'集計（25.01)'!#REF!</definedName>
    <definedName name="月" localSheetId="28">'集計（25.02)'!$AA$3:$AA$23</definedName>
    <definedName name="月" localSheetId="27">'集計（25.03) '!$AA$3:$AA$23</definedName>
    <definedName name="月" localSheetId="26">'集計（25.04) '!#REF!</definedName>
    <definedName name="月" localSheetId="25">'集計（25.05)'!#REF!</definedName>
    <definedName name="月" localSheetId="24">'集計（25.06)'!#REF!</definedName>
    <definedName name="月" localSheetId="23">'集計（25.07) '!#REF!</definedName>
    <definedName name="月" localSheetId="22">'集計（25.08)'!$AA$3:$AA$23</definedName>
    <definedName name="月" localSheetId="21">'集計（25.09)'!$AA$3:$AA$23</definedName>
    <definedName name="月" localSheetId="20">'集計（25.10)'!#REF!</definedName>
    <definedName name="月" localSheetId="19">'集計（25.11)'!$AA$3:$AA$23</definedName>
    <definedName name="月" localSheetId="18">'集計（25.12)'!$AA$3:$AA$23</definedName>
    <definedName name="月">#REF!</definedName>
    <definedName name="年" localSheetId="0">#REF!</definedName>
    <definedName name="年" localSheetId="2">#REF!</definedName>
    <definedName name="年" localSheetId="1">#REF!</definedName>
    <definedName name="年" localSheetId="14">#REF!</definedName>
    <definedName name="年" localSheetId="13">#REF!</definedName>
    <definedName name="年" localSheetId="12">#REF!</definedName>
    <definedName name="年" localSheetId="11">#REF!</definedName>
    <definedName name="年" localSheetId="10">#REF!</definedName>
    <definedName name="年" localSheetId="9">#REF!</definedName>
    <definedName name="年" localSheetId="8">#REF!</definedName>
    <definedName name="年" localSheetId="7">#REF!</definedName>
    <definedName name="年" localSheetId="6">#REF!</definedName>
    <definedName name="年" localSheetId="5">#REF!</definedName>
    <definedName name="年" localSheetId="4">#REF!</definedName>
    <definedName name="年" localSheetId="3">#REF!</definedName>
    <definedName name="年" localSheetId="15">'集計（2024累計）'!$AB$3:$AB$23</definedName>
    <definedName name="年" localSheetId="17">'集計（2025累計)'!$AB$3:$AB$23</definedName>
    <definedName name="年" localSheetId="16">'集計（24.12)'!$AB$3:$AB$23</definedName>
    <definedName name="年" localSheetId="29">'集計（25.01)'!#REF!</definedName>
    <definedName name="年" localSheetId="28">'集計（25.02)'!$AB$3:$AB$23</definedName>
    <definedName name="年" localSheetId="27">'集計（25.03) '!$AB$3:$AB$23</definedName>
    <definedName name="年" localSheetId="26">'集計（25.04) '!#REF!</definedName>
    <definedName name="年" localSheetId="25">'集計（25.05)'!#REF!</definedName>
    <definedName name="年" localSheetId="24">'集計（25.06)'!#REF!</definedName>
    <definedName name="年" localSheetId="23">'集計（25.07) '!#REF!</definedName>
    <definedName name="年" localSheetId="22">'集計（25.08)'!$AB$3:$AB$23</definedName>
    <definedName name="年" localSheetId="21">'集計（25.09)'!$AB$3:$AB$23</definedName>
    <definedName name="年" localSheetId="20">'集計（25.10)'!#REF!</definedName>
    <definedName name="年" localSheetId="19">'集計（25.11)'!$AB$3:$AB$23</definedName>
    <definedName name="年" localSheetId="18">'集計（25.12)'!$AB$3:$AB$23</definedName>
    <definedName name="年">#REF!</definedName>
    <definedName name="年号" localSheetId="14">[1]車種別台数表16.01!$AG$126:$AG$137</definedName>
    <definedName name="年号" localSheetId="22">[2]車種別台数表14.01!$AG$126:$AG$137</definedName>
    <definedName name="年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2" i="153" l="1"/>
  <c r="AC123" i="153"/>
  <c r="AC124" i="153"/>
  <c r="AC125" i="153"/>
  <c r="AC126" i="153"/>
  <c r="AC127" i="153"/>
  <c r="AC128" i="153"/>
  <c r="AC129" i="153"/>
  <c r="AC130" i="153"/>
  <c r="AC131" i="153"/>
  <c r="AC132" i="153"/>
  <c r="AC133" i="153"/>
  <c r="AC134" i="153"/>
  <c r="AC135" i="153"/>
  <c r="AC136" i="153"/>
  <c r="AC137" i="153"/>
  <c r="AC138" i="153"/>
  <c r="AC139" i="153"/>
  <c r="AC140" i="153"/>
  <c r="AC141" i="153"/>
  <c r="AC142" i="153"/>
  <c r="AC143" i="153"/>
  <c r="AC144" i="153"/>
  <c r="AA122" i="153"/>
  <c r="AA123" i="153"/>
  <c r="AA124" i="153"/>
  <c r="AA125" i="153"/>
  <c r="AA126" i="153"/>
  <c r="AA127" i="153"/>
  <c r="AA128" i="153"/>
  <c r="AA129" i="153"/>
  <c r="AA130" i="153"/>
  <c r="AA131" i="153"/>
  <c r="AA132" i="153"/>
  <c r="AA133" i="153"/>
  <c r="AA134" i="153"/>
  <c r="AA135" i="153"/>
  <c r="AA136" i="153"/>
  <c r="AA137" i="153"/>
  <c r="AA138" i="153"/>
  <c r="AA139" i="153"/>
  <c r="AA140" i="153"/>
  <c r="AA141" i="153"/>
  <c r="AA142" i="153"/>
  <c r="AA143" i="153"/>
  <c r="AA144" i="153"/>
  <c r="Y122" i="153"/>
  <c r="Y123" i="153"/>
  <c r="Y124" i="153"/>
  <c r="Y125" i="153"/>
  <c r="Y126" i="153"/>
  <c r="Y127" i="153"/>
  <c r="Y128" i="153"/>
  <c r="Y129" i="153"/>
  <c r="Y130" i="153"/>
  <c r="Y131" i="153"/>
  <c r="Y132" i="153"/>
  <c r="Y133" i="153"/>
  <c r="Y134" i="153"/>
  <c r="Y135" i="153"/>
  <c r="Y136" i="153"/>
  <c r="Y137" i="153"/>
  <c r="Y138" i="153"/>
  <c r="Y139" i="153"/>
  <c r="Y140" i="153"/>
  <c r="Y141" i="153"/>
  <c r="Y142" i="153"/>
  <c r="Y143" i="153"/>
  <c r="Y144" i="153"/>
  <c r="W122" i="153"/>
  <c r="W123" i="153"/>
  <c r="W124" i="153"/>
  <c r="W125" i="153"/>
  <c r="W126" i="153"/>
  <c r="W127" i="153"/>
  <c r="W128" i="153"/>
  <c r="W129" i="153"/>
  <c r="W130" i="153"/>
  <c r="W131" i="153"/>
  <c r="W132" i="153"/>
  <c r="W133" i="153"/>
  <c r="W134" i="153"/>
  <c r="W135" i="153"/>
  <c r="W136" i="153"/>
  <c r="W137" i="153"/>
  <c r="W138" i="153"/>
  <c r="W139" i="153"/>
  <c r="W140" i="153"/>
  <c r="W141" i="153"/>
  <c r="W142" i="153"/>
  <c r="W143" i="153"/>
  <c r="W144" i="153"/>
  <c r="U122" i="153"/>
  <c r="U123" i="153"/>
  <c r="U124" i="153"/>
  <c r="U125" i="153"/>
  <c r="U126" i="153"/>
  <c r="U127" i="153"/>
  <c r="U128" i="153"/>
  <c r="U129" i="153"/>
  <c r="U130" i="153"/>
  <c r="U131" i="153"/>
  <c r="U132" i="153"/>
  <c r="U133" i="153"/>
  <c r="U134" i="153"/>
  <c r="U135" i="153"/>
  <c r="U136" i="153"/>
  <c r="U137" i="153"/>
  <c r="U138" i="153"/>
  <c r="U139" i="153"/>
  <c r="U140" i="153"/>
  <c r="U141" i="153"/>
  <c r="U142" i="153"/>
  <c r="U143" i="153"/>
  <c r="U144" i="153"/>
  <c r="S122" i="153"/>
  <c r="S123" i="153"/>
  <c r="S124" i="153"/>
  <c r="S125" i="153"/>
  <c r="S126" i="153"/>
  <c r="S127" i="153"/>
  <c r="S128" i="153"/>
  <c r="S129" i="153"/>
  <c r="S130" i="153"/>
  <c r="S131" i="153"/>
  <c r="S132" i="153"/>
  <c r="S133" i="153"/>
  <c r="S134" i="153"/>
  <c r="S135" i="153"/>
  <c r="S136" i="153"/>
  <c r="S137" i="153"/>
  <c r="S138" i="153"/>
  <c r="S139" i="153"/>
  <c r="S140" i="153"/>
  <c r="S141" i="153"/>
  <c r="S142" i="153"/>
  <c r="S143" i="153"/>
  <c r="S144" i="153"/>
  <c r="Q122" i="153"/>
  <c r="Q123" i="153"/>
  <c r="Q124" i="153"/>
  <c r="Q125" i="153"/>
  <c r="Q126" i="153"/>
  <c r="Q127" i="153"/>
  <c r="Q128" i="153"/>
  <c r="Q129" i="153"/>
  <c r="Q130" i="153"/>
  <c r="Q131" i="153"/>
  <c r="Q132" i="153"/>
  <c r="Q133" i="153"/>
  <c r="Q134" i="153"/>
  <c r="Q135" i="153"/>
  <c r="Q136" i="153"/>
  <c r="Q137" i="153"/>
  <c r="Q138" i="153"/>
  <c r="Q139" i="153"/>
  <c r="Q140" i="153"/>
  <c r="Q141" i="153"/>
  <c r="Q142" i="153"/>
  <c r="Q143" i="153"/>
  <c r="Q144" i="153"/>
  <c r="O122" i="153"/>
  <c r="O123" i="153"/>
  <c r="O124" i="153"/>
  <c r="O125" i="153"/>
  <c r="O126" i="153"/>
  <c r="O127" i="153"/>
  <c r="O128" i="153"/>
  <c r="O129" i="153"/>
  <c r="O130" i="153"/>
  <c r="O131" i="153"/>
  <c r="O132" i="153"/>
  <c r="O133" i="153"/>
  <c r="O134" i="153"/>
  <c r="O135" i="153"/>
  <c r="O136" i="153"/>
  <c r="O137" i="153"/>
  <c r="O138" i="153"/>
  <c r="O139" i="153"/>
  <c r="O140" i="153"/>
  <c r="O141" i="153"/>
  <c r="O142" i="153"/>
  <c r="O143" i="153"/>
  <c r="O144" i="153"/>
  <c r="M122" i="153"/>
  <c r="M123" i="153"/>
  <c r="M124" i="153"/>
  <c r="M125" i="153"/>
  <c r="M126" i="153"/>
  <c r="M127" i="153"/>
  <c r="M128" i="153"/>
  <c r="M129" i="153"/>
  <c r="M130" i="153"/>
  <c r="M131" i="153"/>
  <c r="M132" i="153"/>
  <c r="M133" i="153"/>
  <c r="M134" i="153"/>
  <c r="M135" i="153"/>
  <c r="M136" i="153"/>
  <c r="M137" i="153"/>
  <c r="M138" i="153"/>
  <c r="M139" i="153"/>
  <c r="M140" i="153"/>
  <c r="M141" i="153"/>
  <c r="M142" i="153"/>
  <c r="M143" i="153"/>
  <c r="K122" i="153"/>
  <c r="K123" i="153"/>
  <c r="K124" i="153"/>
  <c r="K125" i="153"/>
  <c r="K126" i="153"/>
  <c r="K127" i="153"/>
  <c r="K128" i="153"/>
  <c r="K129" i="153"/>
  <c r="K130" i="153"/>
  <c r="K131" i="153"/>
  <c r="K132" i="153"/>
  <c r="K133" i="153"/>
  <c r="K134" i="153"/>
  <c r="K135" i="153"/>
  <c r="K136" i="153"/>
  <c r="K137" i="153"/>
  <c r="K138" i="153"/>
  <c r="K139" i="153"/>
  <c r="K140" i="153"/>
  <c r="K141" i="153"/>
  <c r="K142" i="153"/>
  <c r="K143" i="153"/>
  <c r="K144" i="153"/>
  <c r="I122" i="153"/>
  <c r="I123" i="153"/>
  <c r="I124" i="153"/>
  <c r="I125" i="153"/>
  <c r="I126" i="153"/>
  <c r="I127" i="153"/>
  <c r="I128" i="153"/>
  <c r="I129" i="153"/>
  <c r="I130" i="153"/>
  <c r="I131" i="153"/>
  <c r="I132" i="153"/>
  <c r="I133" i="153"/>
  <c r="I134" i="153"/>
  <c r="I135" i="153"/>
  <c r="I136" i="153"/>
  <c r="I137" i="153"/>
  <c r="I138" i="153"/>
  <c r="I139" i="153"/>
  <c r="I140" i="153"/>
  <c r="I141" i="153"/>
  <c r="I142" i="153"/>
  <c r="I143" i="153"/>
  <c r="I144" i="153"/>
  <c r="G122" i="153"/>
  <c r="G123" i="153"/>
  <c r="G124" i="153"/>
  <c r="G125" i="153"/>
  <c r="G126" i="153"/>
  <c r="G127" i="153"/>
  <c r="G128" i="153"/>
  <c r="G129" i="153"/>
  <c r="G130" i="153"/>
  <c r="G131" i="153"/>
  <c r="G132" i="153"/>
  <c r="G133" i="153"/>
  <c r="G134" i="153"/>
  <c r="G135" i="153"/>
  <c r="G136" i="153"/>
  <c r="G137" i="153"/>
  <c r="G138" i="153"/>
  <c r="G139" i="153"/>
  <c r="G140" i="153"/>
  <c r="G141" i="153"/>
  <c r="G142" i="153"/>
  <c r="G143" i="153"/>
  <c r="G144" i="153"/>
  <c r="E122" i="153"/>
  <c r="E123" i="153"/>
  <c r="E124" i="153"/>
  <c r="E125" i="153"/>
  <c r="E126" i="153"/>
  <c r="E127" i="153"/>
  <c r="E128" i="153"/>
  <c r="E129" i="153"/>
  <c r="E130" i="153"/>
  <c r="E131" i="153"/>
  <c r="E132" i="153"/>
  <c r="E133" i="153"/>
  <c r="E134" i="153"/>
  <c r="E135" i="153"/>
  <c r="E136" i="153"/>
  <c r="E137" i="153"/>
  <c r="E138" i="153"/>
  <c r="E139" i="153"/>
  <c r="E140" i="153"/>
  <c r="E141" i="153"/>
  <c r="E142" i="153"/>
  <c r="E143" i="153"/>
  <c r="E144" i="153"/>
  <c r="C122" i="153"/>
  <c r="C123" i="153"/>
  <c r="C124" i="153"/>
  <c r="C125" i="153"/>
  <c r="C126" i="153"/>
  <c r="C127" i="153"/>
  <c r="C128" i="153"/>
  <c r="C129" i="153"/>
  <c r="C130" i="153"/>
  <c r="C131" i="153"/>
  <c r="C132" i="153"/>
  <c r="C133" i="153"/>
  <c r="C134" i="153"/>
  <c r="C135" i="153"/>
  <c r="C136" i="153"/>
  <c r="C137" i="153"/>
  <c r="C138" i="153"/>
  <c r="C139" i="153"/>
  <c r="C140" i="153"/>
  <c r="C141" i="153"/>
  <c r="C142" i="153"/>
  <c r="C143" i="153"/>
  <c r="C144" i="153"/>
  <c r="AA121" i="153"/>
  <c r="Y121" i="153"/>
  <c r="Q121" i="153"/>
  <c r="K121" i="153"/>
  <c r="G121" i="153"/>
  <c r="AC53" i="153"/>
  <c r="AC54" i="153"/>
  <c r="AC55" i="153"/>
  <c r="AC56" i="153"/>
  <c r="AC57" i="153"/>
  <c r="AC58" i="153"/>
  <c r="AC59" i="153"/>
  <c r="AC60" i="153"/>
  <c r="AC61" i="153"/>
  <c r="AC62" i="153"/>
  <c r="AC63" i="153"/>
  <c r="AC64" i="153"/>
  <c r="AC65" i="153"/>
  <c r="AC66" i="153"/>
  <c r="AC67" i="153"/>
  <c r="AC68" i="153"/>
  <c r="AC69" i="153"/>
  <c r="AC70" i="153"/>
  <c r="AC71" i="153"/>
  <c r="AC72" i="153"/>
  <c r="AC73" i="153"/>
  <c r="AC74" i="153"/>
  <c r="AC75" i="153"/>
  <c r="AC76" i="153"/>
  <c r="AC77" i="153"/>
  <c r="AC78" i="153"/>
  <c r="AC79" i="153"/>
  <c r="AC80" i="153"/>
  <c r="AC81" i="153"/>
  <c r="AC82" i="153"/>
  <c r="AC83" i="153"/>
  <c r="AC84" i="153"/>
  <c r="AC85" i="153"/>
  <c r="AC86" i="153"/>
  <c r="AC87" i="153"/>
  <c r="AC88" i="153"/>
  <c r="AC89" i="153"/>
  <c r="AC90" i="153"/>
  <c r="AC91" i="153"/>
  <c r="AC92" i="153"/>
  <c r="AC93" i="153"/>
  <c r="AC94" i="153"/>
  <c r="AC95" i="153"/>
  <c r="AC96" i="153"/>
  <c r="AC97" i="153"/>
  <c r="AC98" i="153"/>
  <c r="AC99" i="153"/>
  <c r="AC100" i="153"/>
  <c r="AC101" i="153"/>
  <c r="AC102" i="153"/>
  <c r="AC103" i="153"/>
  <c r="AC104" i="153"/>
  <c r="AC105" i="153"/>
  <c r="AC106" i="153"/>
  <c r="AC107" i="153"/>
  <c r="AC108" i="153"/>
  <c r="AC109" i="153"/>
  <c r="AC110" i="153"/>
  <c r="AC111" i="153"/>
  <c r="AC112" i="153"/>
  <c r="AC113" i="153"/>
  <c r="AC114" i="153"/>
  <c r="AC115" i="153"/>
  <c r="AC116" i="153"/>
  <c r="AC117" i="153"/>
  <c r="AC118" i="153"/>
  <c r="AA53" i="153"/>
  <c r="AA54" i="153"/>
  <c r="AA55" i="153"/>
  <c r="AA56" i="153"/>
  <c r="AA57" i="153"/>
  <c r="AA58" i="153"/>
  <c r="AA59" i="153"/>
  <c r="AA60" i="153"/>
  <c r="AA61" i="153"/>
  <c r="AA62" i="153"/>
  <c r="AA63" i="153"/>
  <c r="AA64" i="153"/>
  <c r="AA65" i="153"/>
  <c r="AA66" i="153"/>
  <c r="AA67" i="153"/>
  <c r="AA68" i="153"/>
  <c r="AA69" i="153"/>
  <c r="AA70" i="153"/>
  <c r="AA71" i="153"/>
  <c r="AA72" i="153"/>
  <c r="AA73" i="153"/>
  <c r="AA74" i="153"/>
  <c r="AA75" i="153"/>
  <c r="AA76" i="153"/>
  <c r="AA77" i="153"/>
  <c r="AA78" i="153"/>
  <c r="AA79" i="153"/>
  <c r="AA80" i="153"/>
  <c r="AA81" i="153"/>
  <c r="AA82" i="153"/>
  <c r="AA83" i="153"/>
  <c r="AA84" i="153"/>
  <c r="AA85" i="153"/>
  <c r="AA86" i="153"/>
  <c r="AA87" i="153"/>
  <c r="AA88" i="153"/>
  <c r="AA89" i="153"/>
  <c r="AA90" i="153"/>
  <c r="AA91" i="153"/>
  <c r="AA92" i="153"/>
  <c r="AA93" i="153"/>
  <c r="AA94" i="153"/>
  <c r="AA95" i="153"/>
  <c r="AA96" i="153"/>
  <c r="AA97" i="153"/>
  <c r="AA98" i="153"/>
  <c r="AA99" i="153"/>
  <c r="AA100" i="153"/>
  <c r="AA101" i="153"/>
  <c r="AA102" i="153"/>
  <c r="AA103" i="153"/>
  <c r="AA104" i="153"/>
  <c r="AA105" i="153"/>
  <c r="AA106" i="153"/>
  <c r="AA107" i="153"/>
  <c r="AA108" i="153"/>
  <c r="AA109" i="153"/>
  <c r="AA110" i="153"/>
  <c r="AA111" i="153"/>
  <c r="AA112" i="153"/>
  <c r="AA113" i="153"/>
  <c r="AA114" i="153"/>
  <c r="AA115" i="153"/>
  <c r="AA116" i="153"/>
  <c r="AA117" i="153"/>
  <c r="AA118" i="153"/>
  <c r="Y53" i="153"/>
  <c r="Y54" i="153"/>
  <c r="Y55" i="153"/>
  <c r="Y56" i="153"/>
  <c r="Y57" i="153"/>
  <c r="Y58" i="153"/>
  <c r="Y59" i="153"/>
  <c r="Y60" i="153"/>
  <c r="Y61" i="153"/>
  <c r="Y62" i="153"/>
  <c r="Y63" i="153"/>
  <c r="Y64" i="153"/>
  <c r="Y65" i="153"/>
  <c r="Y66" i="153"/>
  <c r="Y67" i="153"/>
  <c r="Y68" i="153"/>
  <c r="Y69" i="153"/>
  <c r="Y70" i="153"/>
  <c r="Y71" i="153"/>
  <c r="Y72" i="153"/>
  <c r="Y73" i="153"/>
  <c r="Y74" i="153"/>
  <c r="Y75" i="153"/>
  <c r="Y76" i="153"/>
  <c r="Y77" i="153"/>
  <c r="Y78" i="153"/>
  <c r="Y79" i="153"/>
  <c r="Y80" i="153"/>
  <c r="Y81" i="153"/>
  <c r="Y82" i="153"/>
  <c r="Y83" i="153"/>
  <c r="Y84" i="153"/>
  <c r="Y85" i="153"/>
  <c r="Y86" i="153"/>
  <c r="Y87" i="153"/>
  <c r="Y88" i="153"/>
  <c r="Y89" i="153"/>
  <c r="Y90" i="153"/>
  <c r="Y91" i="153"/>
  <c r="Y92" i="153"/>
  <c r="Y93" i="153"/>
  <c r="Y94" i="153"/>
  <c r="Y95" i="153"/>
  <c r="Y96" i="153"/>
  <c r="Y97" i="153"/>
  <c r="Y98" i="153"/>
  <c r="Y99" i="153"/>
  <c r="Y100" i="153"/>
  <c r="Y101" i="153"/>
  <c r="Y102" i="153"/>
  <c r="Y103" i="153"/>
  <c r="Y104" i="153"/>
  <c r="Y105" i="153"/>
  <c r="Y106" i="153"/>
  <c r="Y107" i="153"/>
  <c r="Y108" i="153"/>
  <c r="Y109" i="153"/>
  <c r="Y110" i="153"/>
  <c r="Y111" i="153"/>
  <c r="Y112" i="153"/>
  <c r="Y113" i="153"/>
  <c r="Y114" i="153"/>
  <c r="Y115" i="153"/>
  <c r="Y116" i="153"/>
  <c r="Y117" i="153"/>
  <c r="Y118" i="153"/>
  <c r="W53" i="153"/>
  <c r="W54" i="153"/>
  <c r="W55" i="153"/>
  <c r="W56" i="153"/>
  <c r="W57" i="153"/>
  <c r="W58" i="153"/>
  <c r="W59" i="153"/>
  <c r="W60" i="153"/>
  <c r="W61" i="153"/>
  <c r="W62" i="153"/>
  <c r="W63" i="153"/>
  <c r="W64" i="153"/>
  <c r="W65" i="153"/>
  <c r="W66" i="153"/>
  <c r="W67" i="153"/>
  <c r="W68" i="153"/>
  <c r="W69" i="153"/>
  <c r="W70" i="153"/>
  <c r="W71" i="153"/>
  <c r="W72" i="153"/>
  <c r="W73" i="153"/>
  <c r="W74" i="153"/>
  <c r="W75" i="153"/>
  <c r="W76" i="153"/>
  <c r="W77" i="153"/>
  <c r="W78" i="153"/>
  <c r="W79" i="153"/>
  <c r="W80" i="153"/>
  <c r="W81" i="153"/>
  <c r="W82" i="153"/>
  <c r="W83" i="153"/>
  <c r="W84" i="153"/>
  <c r="W85" i="153"/>
  <c r="W86" i="153"/>
  <c r="W87" i="153"/>
  <c r="W88" i="153"/>
  <c r="W89" i="153"/>
  <c r="W90" i="153"/>
  <c r="W91" i="153"/>
  <c r="W92" i="153"/>
  <c r="W93" i="153"/>
  <c r="W94" i="153"/>
  <c r="W95" i="153"/>
  <c r="W96" i="153"/>
  <c r="W97" i="153"/>
  <c r="W98" i="153"/>
  <c r="W99" i="153"/>
  <c r="W100" i="153"/>
  <c r="W101" i="153"/>
  <c r="W102" i="153"/>
  <c r="W103" i="153"/>
  <c r="W104" i="153"/>
  <c r="W105" i="153"/>
  <c r="W106" i="153"/>
  <c r="W107" i="153"/>
  <c r="W108" i="153"/>
  <c r="W109" i="153"/>
  <c r="W110" i="153"/>
  <c r="W111" i="153"/>
  <c r="W112" i="153"/>
  <c r="W113" i="153"/>
  <c r="W114" i="153"/>
  <c r="W115" i="153"/>
  <c r="W116" i="153"/>
  <c r="W117" i="153"/>
  <c r="W118" i="153"/>
  <c r="U53" i="153"/>
  <c r="U54" i="153"/>
  <c r="U55" i="153"/>
  <c r="U56" i="153"/>
  <c r="U57" i="153"/>
  <c r="U58" i="153"/>
  <c r="U59" i="153"/>
  <c r="U60" i="153"/>
  <c r="U61" i="153"/>
  <c r="U62" i="153"/>
  <c r="U63" i="153"/>
  <c r="U64" i="153"/>
  <c r="U65" i="153"/>
  <c r="U66" i="153"/>
  <c r="U67" i="153"/>
  <c r="U68" i="153"/>
  <c r="U69" i="153"/>
  <c r="U70" i="153"/>
  <c r="U71" i="153"/>
  <c r="U72" i="153"/>
  <c r="U73" i="153"/>
  <c r="U74" i="153"/>
  <c r="U75" i="153"/>
  <c r="U76" i="153"/>
  <c r="U77" i="153"/>
  <c r="U78" i="153"/>
  <c r="U79" i="153"/>
  <c r="U80" i="153"/>
  <c r="U81" i="153"/>
  <c r="U82" i="153"/>
  <c r="U83" i="153"/>
  <c r="U84" i="153"/>
  <c r="U85" i="153"/>
  <c r="U86" i="153"/>
  <c r="U87" i="153"/>
  <c r="U88" i="153"/>
  <c r="U89" i="153"/>
  <c r="U90" i="153"/>
  <c r="U91" i="153"/>
  <c r="U92" i="153"/>
  <c r="U93" i="153"/>
  <c r="U94" i="153"/>
  <c r="U95" i="153"/>
  <c r="U96" i="153"/>
  <c r="U97" i="153"/>
  <c r="U98" i="153"/>
  <c r="U99" i="153"/>
  <c r="U100" i="153"/>
  <c r="U101" i="153"/>
  <c r="U102" i="153"/>
  <c r="U103" i="153"/>
  <c r="U104" i="153"/>
  <c r="U105" i="153"/>
  <c r="U106" i="153"/>
  <c r="U107" i="153"/>
  <c r="U108" i="153"/>
  <c r="U109" i="153"/>
  <c r="U110" i="153"/>
  <c r="U111" i="153"/>
  <c r="U112" i="153"/>
  <c r="U113" i="153"/>
  <c r="U114" i="153"/>
  <c r="U115" i="153"/>
  <c r="U116" i="153"/>
  <c r="U117" i="153"/>
  <c r="U118" i="153"/>
  <c r="S53" i="153"/>
  <c r="S54" i="153"/>
  <c r="S55" i="153"/>
  <c r="S56" i="153"/>
  <c r="S57" i="153"/>
  <c r="S58" i="153"/>
  <c r="S59" i="153"/>
  <c r="S60" i="153"/>
  <c r="S61" i="153"/>
  <c r="S62" i="153"/>
  <c r="S63" i="153"/>
  <c r="S64" i="153"/>
  <c r="S65" i="153"/>
  <c r="S66" i="153"/>
  <c r="S67" i="153"/>
  <c r="S68" i="153"/>
  <c r="S69" i="153"/>
  <c r="S70" i="153"/>
  <c r="S71" i="153"/>
  <c r="S72" i="153"/>
  <c r="S73" i="153"/>
  <c r="S74" i="153"/>
  <c r="S75" i="153"/>
  <c r="S76" i="153"/>
  <c r="S77" i="153"/>
  <c r="S78" i="153"/>
  <c r="S79" i="153"/>
  <c r="S80" i="153"/>
  <c r="S81" i="153"/>
  <c r="S82" i="153"/>
  <c r="S83" i="153"/>
  <c r="S84" i="153"/>
  <c r="S85" i="153"/>
  <c r="S86" i="153"/>
  <c r="S87" i="153"/>
  <c r="S88" i="153"/>
  <c r="S89" i="153"/>
  <c r="S90" i="153"/>
  <c r="S91" i="153"/>
  <c r="S92" i="153"/>
  <c r="S93" i="153"/>
  <c r="S94" i="153"/>
  <c r="S95" i="153"/>
  <c r="S96" i="153"/>
  <c r="S97" i="153"/>
  <c r="S98" i="153"/>
  <c r="S99" i="153"/>
  <c r="S100" i="153"/>
  <c r="S101" i="153"/>
  <c r="S102" i="153"/>
  <c r="S103" i="153"/>
  <c r="S104" i="153"/>
  <c r="S105" i="153"/>
  <c r="S106" i="153"/>
  <c r="S107" i="153"/>
  <c r="S108" i="153"/>
  <c r="S109" i="153"/>
  <c r="S110" i="153"/>
  <c r="S111" i="153"/>
  <c r="S112" i="153"/>
  <c r="S113" i="153"/>
  <c r="S114" i="153"/>
  <c r="S115" i="153"/>
  <c r="S116" i="153"/>
  <c r="S117" i="153"/>
  <c r="S118" i="153"/>
  <c r="Q53" i="153"/>
  <c r="Q54" i="153"/>
  <c r="Q55" i="153"/>
  <c r="Q56" i="153"/>
  <c r="Q57" i="153"/>
  <c r="Q58" i="153"/>
  <c r="Q59" i="153"/>
  <c r="Q60" i="153"/>
  <c r="Q61" i="153"/>
  <c r="Q62" i="153"/>
  <c r="Q63" i="153"/>
  <c r="Q64" i="153"/>
  <c r="Q65" i="153"/>
  <c r="Q66" i="153"/>
  <c r="Q67" i="153"/>
  <c r="Q68" i="153"/>
  <c r="Q69" i="153"/>
  <c r="Q70" i="153"/>
  <c r="Q71" i="153"/>
  <c r="Q72" i="153"/>
  <c r="Q73" i="153"/>
  <c r="Q74" i="153"/>
  <c r="Q75" i="153"/>
  <c r="Q76" i="153"/>
  <c r="Q77" i="153"/>
  <c r="Q78" i="153"/>
  <c r="Q79" i="153"/>
  <c r="Q80" i="153"/>
  <c r="Q81" i="153"/>
  <c r="Q82" i="153"/>
  <c r="Q83" i="153"/>
  <c r="Q84" i="153"/>
  <c r="Q85" i="153"/>
  <c r="Q86" i="153"/>
  <c r="Q87" i="153"/>
  <c r="Q88" i="153"/>
  <c r="Q89" i="153"/>
  <c r="Q90" i="153"/>
  <c r="Q91" i="153"/>
  <c r="Q92" i="153"/>
  <c r="Q93" i="153"/>
  <c r="Q94" i="153"/>
  <c r="Q95" i="153"/>
  <c r="Q96" i="153"/>
  <c r="Q97" i="153"/>
  <c r="Q98" i="153"/>
  <c r="Q99" i="153"/>
  <c r="Q100" i="153"/>
  <c r="Q101" i="153"/>
  <c r="Q102" i="153"/>
  <c r="Q103" i="153"/>
  <c r="Q104" i="153"/>
  <c r="Q105" i="153"/>
  <c r="Q106" i="153"/>
  <c r="Q107" i="153"/>
  <c r="Q108" i="153"/>
  <c r="Q109" i="153"/>
  <c r="Q110" i="153"/>
  <c r="Q111" i="153"/>
  <c r="Q112" i="153"/>
  <c r="Q113" i="153"/>
  <c r="Q114" i="153"/>
  <c r="Q115" i="153"/>
  <c r="Q116" i="153"/>
  <c r="Q117" i="153"/>
  <c r="Q118" i="153"/>
  <c r="O53" i="153"/>
  <c r="O54" i="153"/>
  <c r="O55" i="153"/>
  <c r="O56" i="153"/>
  <c r="O57" i="153"/>
  <c r="O58" i="153"/>
  <c r="O59" i="153"/>
  <c r="O60" i="153"/>
  <c r="O61" i="153"/>
  <c r="O62" i="153"/>
  <c r="O63" i="153"/>
  <c r="O64" i="153"/>
  <c r="O65" i="153"/>
  <c r="O66" i="153"/>
  <c r="O67" i="153"/>
  <c r="O68" i="153"/>
  <c r="O69" i="153"/>
  <c r="O70" i="153"/>
  <c r="O71" i="153"/>
  <c r="O72" i="153"/>
  <c r="O73" i="153"/>
  <c r="O74" i="153"/>
  <c r="O75" i="153"/>
  <c r="O76" i="153"/>
  <c r="O77" i="153"/>
  <c r="O78" i="153"/>
  <c r="O79" i="153"/>
  <c r="O80" i="153"/>
  <c r="O81" i="153"/>
  <c r="O82" i="153"/>
  <c r="O83" i="153"/>
  <c r="O84" i="153"/>
  <c r="O85" i="153"/>
  <c r="O86" i="153"/>
  <c r="O87" i="153"/>
  <c r="O88" i="153"/>
  <c r="O89" i="153"/>
  <c r="O90" i="153"/>
  <c r="O91" i="153"/>
  <c r="O92" i="153"/>
  <c r="O93" i="153"/>
  <c r="O94" i="153"/>
  <c r="O95" i="153"/>
  <c r="O96" i="153"/>
  <c r="O97" i="153"/>
  <c r="O98" i="153"/>
  <c r="O99" i="153"/>
  <c r="O100" i="153"/>
  <c r="O101" i="153"/>
  <c r="O102" i="153"/>
  <c r="O103" i="153"/>
  <c r="O104" i="153"/>
  <c r="O105" i="153"/>
  <c r="O106" i="153"/>
  <c r="O107" i="153"/>
  <c r="O108" i="153"/>
  <c r="O109" i="153"/>
  <c r="O110" i="153"/>
  <c r="O111" i="153"/>
  <c r="O112" i="153"/>
  <c r="O113" i="153"/>
  <c r="O114" i="153"/>
  <c r="O115" i="153"/>
  <c r="O116" i="153"/>
  <c r="O117" i="153"/>
  <c r="O118" i="153"/>
  <c r="M53" i="153"/>
  <c r="M54" i="153"/>
  <c r="M55" i="153"/>
  <c r="M56" i="153"/>
  <c r="M57" i="153"/>
  <c r="M58" i="153"/>
  <c r="M59" i="153"/>
  <c r="M60" i="153"/>
  <c r="M61" i="153"/>
  <c r="M62" i="153"/>
  <c r="M63" i="153"/>
  <c r="M64" i="153"/>
  <c r="M65" i="153"/>
  <c r="M66" i="153"/>
  <c r="M67" i="153"/>
  <c r="M68" i="153"/>
  <c r="M69" i="153"/>
  <c r="M70" i="153"/>
  <c r="M71" i="153"/>
  <c r="M72" i="153"/>
  <c r="M73" i="153"/>
  <c r="M74" i="153"/>
  <c r="M75" i="153"/>
  <c r="M76" i="153"/>
  <c r="M77" i="153"/>
  <c r="M78" i="153"/>
  <c r="M79" i="153"/>
  <c r="M80" i="153"/>
  <c r="M81" i="153"/>
  <c r="M82" i="153"/>
  <c r="M83" i="153"/>
  <c r="M84" i="153"/>
  <c r="M85" i="153"/>
  <c r="M86" i="153"/>
  <c r="M87" i="153"/>
  <c r="M88" i="153"/>
  <c r="M89" i="153"/>
  <c r="M90" i="153"/>
  <c r="M91" i="153"/>
  <c r="M92" i="153"/>
  <c r="M93" i="153"/>
  <c r="M94" i="153"/>
  <c r="M95" i="153"/>
  <c r="M96" i="153"/>
  <c r="M97" i="153"/>
  <c r="M98" i="153"/>
  <c r="M99" i="153"/>
  <c r="M100" i="153"/>
  <c r="M101" i="153"/>
  <c r="M102" i="153"/>
  <c r="M103" i="153"/>
  <c r="M104" i="153"/>
  <c r="M105" i="153"/>
  <c r="M106" i="153"/>
  <c r="M107" i="153"/>
  <c r="M108" i="153"/>
  <c r="M109" i="153"/>
  <c r="M110" i="153"/>
  <c r="M111" i="153"/>
  <c r="M112" i="153"/>
  <c r="M113" i="153"/>
  <c r="M114" i="153"/>
  <c r="M115" i="153"/>
  <c r="M116" i="153"/>
  <c r="M117" i="153"/>
  <c r="M118" i="153"/>
  <c r="K53" i="153"/>
  <c r="K54" i="153"/>
  <c r="K55" i="153"/>
  <c r="K56" i="153"/>
  <c r="K57" i="153"/>
  <c r="K58" i="153"/>
  <c r="K59" i="153"/>
  <c r="K60" i="153"/>
  <c r="K61" i="153"/>
  <c r="K62" i="153"/>
  <c r="K63" i="153"/>
  <c r="K64" i="153"/>
  <c r="K65" i="153"/>
  <c r="K66" i="153"/>
  <c r="K67" i="153"/>
  <c r="K68" i="153"/>
  <c r="K69" i="153"/>
  <c r="K70" i="153"/>
  <c r="K71" i="153"/>
  <c r="K72" i="153"/>
  <c r="K73" i="153"/>
  <c r="K74" i="153"/>
  <c r="K75" i="153"/>
  <c r="K76" i="153"/>
  <c r="K77" i="153"/>
  <c r="K78" i="153"/>
  <c r="K79" i="153"/>
  <c r="K80" i="153"/>
  <c r="K81" i="153"/>
  <c r="K82" i="153"/>
  <c r="K83" i="153"/>
  <c r="K84" i="153"/>
  <c r="K85" i="153"/>
  <c r="K86" i="153"/>
  <c r="K87" i="153"/>
  <c r="K88" i="153"/>
  <c r="K89" i="153"/>
  <c r="K90" i="153"/>
  <c r="K91" i="153"/>
  <c r="K92" i="153"/>
  <c r="K93" i="153"/>
  <c r="K94" i="153"/>
  <c r="K95" i="153"/>
  <c r="K96" i="153"/>
  <c r="K97" i="153"/>
  <c r="K98" i="153"/>
  <c r="K99" i="153"/>
  <c r="K100" i="153"/>
  <c r="K101" i="153"/>
  <c r="K102" i="153"/>
  <c r="K103" i="153"/>
  <c r="K104" i="153"/>
  <c r="K105" i="153"/>
  <c r="K106" i="153"/>
  <c r="K107" i="153"/>
  <c r="K108" i="153"/>
  <c r="K109" i="153"/>
  <c r="K110" i="153"/>
  <c r="K111" i="153"/>
  <c r="K112" i="153"/>
  <c r="K113" i="153"/>
  <c r="K114" i="153"/>
  <c r="K115" i="153"/>
  <c r="K116" i="153"/>
  <c r="K117" i="153"/>
  <c r="K118" i="153"/>
  <c r="I53" i="153"/>
  <c r="I54" i="153"/>
  <c r="I55" i="153"/>
  <c r="I56" i="153"/>
  <c r="I57" i="153"/>
  <c r="I58" i="153"/>
  <c r="I59" i="153"/>
  <c r="I60" i="153"/>
  <c r="I61" i="153"/>
  <c r="I62" i="153"/>
  <c r="I63" i="153"/>
  <c r="I64" i="153"/>
  <c r="I65" i="153"/>
  <c r="I66" i="153"/>
  <c r="I67" i="153"/>
  <c r="I68" i="153"/>
  <c r="I69" i="153"/>
  <c r="I70" i="153"/>
  <c r="I71" i="153"/>
  <c r="I72" i="153"/>
  <c r="I73" i="153"/>
  <c r="I74" i="153"/>
  <c r="I75" i="153"/>
  <c r="I76" i="153"/>
  <c r="I77" i="153"/>
  <c r="I78" i="153"/>
  <c r="I79" i="153"/>
  <c r="I80" i="153"/>
  <c r="I81" i="153"/>
  <c r="I82" i="153"/>
  <c r="I83" i="153"/>
  <c r="I84" i="153"/>
  <c r="I85" i="153"/>
  <c r="I86" i="153"/>
  <c r="I87" i="153"/>
  <c r="I88" i="153"/>
  <c r="I89" i="153"/>
  <c r="I90" i="153"/>
  <c r="I91" i="153"/>
  <c r="I92" i="153"/>
  <c r="I93" i="153"/>
  <c r="I94" i="153"/>
  <c r="I95" i="153"/>
  <c r="I96" i="153"/>
  <c r="I97" i="153"/>
  <c r="I98" i="153"/>
  <c r="I99" i="153"/>
  <c r="I100" i="153"/>
  <c r="I101" i="153"/>
  <c r="I102" i="153"/>
  <c r="I103" i="153"/>
  <c r="I104" i="153"/>
  <c r="I105" i="153"/>
  <c r="I106" i="153"/>
  <c r="I107" i="153"/>
  <c r="I108" i="153"/>
  <c r="I109" i="153"/>
  <c r="I110" i="153"/>
  <c r="I111" i="153"/>
  <c r="I112" i="153"/>
  <c r="I113" i="153"/>
  <c r="I114" i="153"/>
  <c r="I115" i="153"/>
  <c r="I116" i="153"/>
  <c r="I117" i="153"/>
  <c r="I118" i="153"/>
  <c r="G53" i="153"/>
  <c r="G54" i="153"/>
  <c r="G55" i="153"/>
  <c r="G56" i="153"/>
  <c r="G57" i="153"/>
  <c r="G58" i="153"/>
  <c r="G59" i="153"/>
  <c r="G60" i="153"/>
  <c r="G61" i="153"/>
  <c r="G62" i="153"/>
  <c r="G63" i="153"/>
  <c r="G64" i="153"/>
  <c r="G65" i="153"/>
  <c r="G66" i="153"/>
  <c r="G67" i="153"/>
  <c r="G68" i="153"/>
  <c r="G69" i="153"/>
  <c r="G70" i="153"/>
  <c r="G71" i="153"/>
  <c r="G72" i="153"/>
  <c r="G73" i="153"/>
  <c r="G74" i="153"/>
  <c r="G75" i="153"/>
  <c r="G76" i="153"/>
  <c r="G77" i="153"/>
  <c r="G78" i="153"/>
  <c r="G79" i="153"/>
  <c r="G80" i="153"/>
  <c r="G81" i="153"/>
  <c r="G82" i="153"/>
  <c r="G83" i="153"/>
  <c r="G84" i="153"/>
  <c r="G85" i="153"/>
  <c r="G86" i="153"/>
  <c r="G87" i="153"/>
  <c r="G88" i="153"/>
  <c r="G89" i="153"/>
  <c r="G90" i="153"/>
  <c r="G91" i="153"/>
  <c r="G92" i="153"/>
  <c r="G93" i="153"/>
  <c r="G94" i="153"/>
  <c r="G95" i="153"/>
  <c r="G96" i="153"/>
  <c r="G97" i="153"/>
  <c r="G98" i="153"/>
  <c r="G99" i="153"/>
  <c r="G100" i="153"/>
  <c r="G101" i="153"/>
  <c r="G102" i="153"/>
  <c r="G103" i="153"/>
  <c r="G104" i="153"/>
  <c r="G105" i="153"/>
  <c r="G106" i="153"/>
  <c r="G107" i="153"/>
  <c r="G108" i="153"/>
  <c r="G109" i="153"/>
  <c r="G110" i="153"/>
  <c r="G111" i="153"/>
  <c r="G112" i="153"/>
  <c r="G113" i="153"/>
  <c r="G114" i="153"/>
  <c r="G115" i="153"/>
  <c r="G116" i="153"/>
  <c r="G117" i="153"/>
  <c r="G118" i="153"/>
  <c r="E53" i="153"/>
  <c r="E54" i="153"/>
  <c r="E55" i="153"/>
  <c r="E56" i="153"/>
  <c r="E57" i="153"/>
  <c r="E58" i="153"/>
  <c r="E59" i="153"/>
  <c r="E60" i="153"/>
  <c r="E61" i="153"/>
  <c r="E62" i="153"/>
  <c r="E63" i="153"/>
  <c r="E64" i="153"/>
  <c r="E65" i="153"/>
  <c r="E66" i="153"/>
  <c r="E67" i="153"/>
  <c r="E68" i="153"/>
  <c r="E69" i="153"/>
  <c r="E70" i="153"/>
  <c r="E71" i="153"/>
  <c r="E72" i="153"/>
  <c r="E73" i="153"/>
  <c r="E74" i="153"/>
  <c r="E75" i="153"/>
  <c r="E76" i="153"/>
  <c r="E77" i="153"/>
  <c r="E78" i="153"/>
  <c r="E79" i="153"/>
  <c r="E80" i="153"/>
  <c r="E81" i="153"/>
  <c r="E82" i="153"/>
  <c r="E83" i="153"/>
  <c r="E84" i="153"/>
  <c r="E85" i="153"/>
  <c r="E86" i="153"/>
  <c r="E87" i="153"/>
  <c r="E88" i="153"/>
  <c r="E89" i="153"/>
  <c r="E90" i="153"/>
  <c r="E91" i="153"/>
  <c r="E92" i="153"/>
  <c r="E93" i="153"/>
  <c r="E94" i="153"/>
  <c r="E95" i="153"/>
  <c r="E96" i="153"/>
  <c r="E97" i="153"/>
  <c r="E98" i="153"/>
  <c r="E99" i="153"/>
  <c r="E100" i="153"/>
  <c r="E101" i="153"/>
  <c r="E102" i="153"/>
  <c r="E103" i="153"/>
  <c r="E104" i="153"/>
  <c r="E105" i="153"/>
  <c r="E106" i="153"/>
  <c r="E107" i="153"/>
  <c r="E108" i="153"/>
  <c r="E109" i="153"/>
  <c r="E110" i="153"/>
  <c r="E111" i="153"/>
  <c r="E112" i="153"/>
  <c r="E113" i="153"/>
  <c r="E114" i="153"/>
  <c r="E115" i="153"/>
  <c r="E116" i="153"/>
  <c r="E117" i="153"/>
  <c r="E118" i="153"/>
  <c r="C53" i="153"/>
  <c r="C54" i="153"/>
  <c r="C55" i="153"/>
  <c r="C56" i="153"/>
  <c r="C57" i="153"/>
  <c r="C58" i="153"/>
  <c r="C59" i="153"/>
  <c r="C60" i="153"/>
  <c r="C61" i="153"/>
  <c r="C62" i="153"/>
  <c r="C63" i="153"/>
  <c r="C64" i="153"/>
  <c r="C65" i="153"/>
  <c r="C66" i="153"/>
  <c r="C67" i="153"/>
  <c r="C68" i="153"/>
  <c r="C69" i="153"/>
  <c r="C70" i="153"/>
  <c r="C71" i="153"/>
  <c r="C72" i="153"/>
  <c r="C73" i="153"/>
  <c r="C74" i="153"/>
  <c r="C75" i="153"/>
  <c r="C76" i="153"/>
  <c r="C77" i="153"/>
  <c r="C78" i="153"/>
  <c r="C79" i="153"/>
  <c r="C80" i="153"/>
  <c r="C81" i="153"/>
  <c r="C82" i="153"/>
  <c r="C83" i="153"/>
  <c r="C84" i="153"/>
  <c r="C85" i="153"/>
  <c r="C86" i="153"/>
  <c r="C87" i="153"/>
  <c r="C88" i="153"/>
  <c r="C89" i="153"/>
  <c r="C90" i="153"/>
  <c r="C91" i="153"/>
  <c r="C92" i="153"/>
  <c r="C93" i="153"/>
  <c r="C94" i="153"/>
  <c r="C95" i="153"/>
  <c r="C96" i="153"/>
  <c r="C97" i="153"/>
  <c r="C98" i="153"/>
  <c r="C99" i="153"/>
  <c r="C100" i="153"/>
  <c r="C101" i="153"/>
  <c r="C102" i="153"/>
  <c r="C103" i="153"/>
  <c r="C104" i="153"/>
  <c r="C105" i="153"/>
  <c r="C106" i="153"/>
  <c r="C107" i="153"/>
  <c r="C108" i="153"/>
  <c r="C109" i="153"/>
  <c r="C110" i="153"/>
  <c r="C111" i="153"/>
  <c r="C112" i="153"/>
  <c r="C113" i="153"/>
  <c r="C114" i="153"/>
  <c r="C115" i="153"/>
  <c r="C116" i="153"/>
  <c r="C117" i="153"/>
  <c r="C118" i="153"/>
  <c r="AA52" i="153"/>
  <c r="Y52" i="153"/>
  <c r="Q52" i="153"/>
  <c r="K52" i="153"/>
  <c r="G52" i="153"/>
  <c r="AC40" i="153"/>
  <c r="AC41" i="153"/>
  <c r="AC42" i="153"/>
  <c r="AC43" i="153"/>
  <c r="AC44" i="153"/>
  <c r="AC45" i="153"/>
  <c r="AC46" i="153"/>
  <c r="AC47" i="153"/>
  <c r="AC48" i="153"/>
  <c r="AC49" i="153"/>
  <c r="AA40" i="153"/>
  <c r="AA41" i="153"/>
  <c r="AA42" i="153"/>
  <c r="AA43" i="153"/>
  <c r="AA44" i="153"/>
  <c r="AA45" i="153"/>
  <c r="AA46" i="153"/>
  <c r="AA47" i="153"/>
  <c r="AA48" i="153"/>
  <c r="AA49" i="153"/>
  <c r="Y40" i="153"/>
  <c r="Y41" i="153"/>
  <c r="Y42" i="153"/>
  <c r="Y43" i="153"/>
  <c r="Y44" i="153"/>
  <c r="Y45" i="153"/>
  <c r="Y46" i="153"/>
  <c r="Y47" i="153"/>
  <c r="Y48" i="153"/>
  <c r="Y49" i="153"/>
  <c r="W40" i="153"/>
  <c r="W41" i="153"/>
  <c r="W42" i="153"/>
  <c r="W43" i="153"/>
  <c r="W44" i="153"/>
  <c r="W45" i="153"/>
  <c r="W46" i="153"/>
  <c r="W47" i="153"/>
  <c r="W48" i="153"/>
  <c r="W49" i="153"/>
  <c r="U40" i="153"/>
  <c r="U41" i="153"/>
  <c r="U42" i="153"/>
  <c r="U43" i="153"/>
  <c r="U44" i="153"/>
  <c r="U45" i="153"/>
  <c r="U46" i="153"/>
  <c r="U47" i="153"/>
  <c r="U48" i="153"/>
  <c r="U49" i="153"/>
  <c r="AC39" i="153"/>
  <c r="AA39" i="153"/>
  <c r="Y39" i="153"/>
  <c r="W39" i="153"/>
  <c r="U39" i="153"/>
  <c r="S40" i="153"/>
  <c r="S41" i="153"/>
  <c r="S42" i="153"/>
  <c r="S43" i="153"/>
  <c r="S44" i="153"/>
  <c r="S45" i="153"/>
  <c r="S46" i="153"/>
  <c r="S47" i="153"/>
  <c r="S48" i="153"/>
  <c r="S49" i="153"/>
  <c r="S39" i="153"/>
  <c r="Q40" i="153"/>
  <c r="Q41" i="153"/>
  <c r="Q42" i="153"/>
  <c r="Q43" i="153"/>
  <c r="Q44" i="153"/>
  <c r="Q45" i="153"/>
  <c r="Q46" i="153"/>
  <c r="Q47" i="153"/>
  <c r="Q48" i="153"/>
  <c r="Q49" i="153"/>
  <c r="Q39" i="153"/>
  <c r="O40" i="153"/>
  <c r="O41" i="153"/>
  <c r="O42" i="153"/>
  <c r="O43" i="153"/>
  <c r="O44" i="153"/>
  <c r="O45" i="153"/>
  <c r="O46" i="153"/>
  <c r="O47" i="153"/>
  <c r="O48" i="153"/>
  <c r="O49" i="153"/>
  <c r="O39" i="153"/>
  <c r="M40" i="153"/>
  <c r="M41" i="153"/>
  <c r="M42" i="153"/>
  <c r="M43" i="153"/>
  <c r="M44" i="153"/>
  <c r="M45" i="153"/>
  <c r="M46" i="153"/>
  <c r="M47" i="153"/>
  <c r="M48" i="153"/>
  <c r="M49" i="153"/>
  <c r="M39" i="153"/>
  <c r="K40" i="153"/>
  <c r="K41" i="153"/>
  <c r="K42" i="153"/>
  <c r="K43" i="153"/>
  <c r="K44" i="153"/>
  <c r="K45" i="153"/>
  <c r="K46" i="153"/>
  <c r="K47" i="153"/>
  <c r="K48" i="153"/>
  <c r="K39" i="153"/>
  <c r="I40" i="153"/>
  <c r="I41" i="153"/>
  <c r="I42" i="153"/>
  <c r="I43" i="153"/>
  <c r="I44" i="153"/>
  <c r="I45" i="153"/>
  <c r="I46" i="153"/>
  <c r="I47" i="153"/>
  <c r="I48" i="153"/>
  <c r="I49" i="153"/>
  <c r="I39" i="153"/>
  <c r="G40" i="153"/>
  <c r="G41" i="153"/>
  <c r="G42" i="153"/>
  <c r="G43" i="153"/>
  <c r="G44" i="153"/>
  <c r="G45" i="153"/>
  <c r="G46" i="153"/>
  <c r="G47" i="153"/>
  <c r="G48" i="153"/>
  <c r="G49" i="153"/>
  <c r="G39" i="153"/>
  <c r="E40" i="153"/>
  <c r="E41" i="153"/>
  <c r="E42" i="153"/>
  <c r="E43" i="153"/>
  <c r="E44" i="153"/>
  <c r="E45" i="153"/>
  <c r="E46" i="153"/>
  <c r="E47" i="153"/>
  <c r="E48" i="153"/>
  <c r="E39" i="153"/>
  <c r="C40" i="153"/>
  <c r="C41" i="153"/>
  <c r="C42" i="153"/>
  <c r="C43" i="153"/>
  <c r="C44" i="153"/>
  <c r="C45" i="153"/>
  <c r="C46" i="153"/>
  <c r="C47" i="153"/>
  <c r="C48" i="153"/>
  <c r="C49" i="153"/>
  <c r="C39" i="153"/>
  <c r="AC35" i="153"/>
  <c r="AC36" i="153"/>
  <c r="AC37" i="153"/>
  <c r="AC34" i="153"/>
  <c r="AA35" i="153"/>
  <c r="AA36" i="153"/>
  <c r="AA37" i="153"/>
  <c r="AA34" i="153"/>
  <c r="Y35" i="153"/>
  <c r="Y36" i="153"/>
  <c r="Y37" i="153"/>
  <c r="Y34" i="153"/>
  <c r="W35" i="153"/>
  <c r="W36" i="153"/>
  <c r="W37" i="153"/>
  <c r="W34" i="153"/>
  <c r="U35" i="153"/>
  <c r="U36" i="153"/>
  <c r="U37" i="153"/>
  <c r="U34" i="153"/>
  <c r="S35" i="153"/>
  <c r="S36" i="153"/>
  <c r="S37" i="153"/>
  <c r="S34" i="153"/>
  <c r="Q35" i="153"/>
  <c r="Q36" i="153"/>
  <c r="Q37" i="153"/>
  <c r="Q34" i="153"/>
  <c r="O35" i="153"/>
  <c r="O36" i="153"/>
  <c r="O37" i="153"/>
  <c r="O34" i="153"/>
  <c r="M35" i="153"/>
  <c r="M36" i="153"/>
  <c r="M37" i="153"/>
  <c r="M34" i="153"/>
  <c r="K35" i="153"/>
  <c r="K36" i="153"/>
  <c r="K37" i="153"/>
  <c r="K34" i="153"/>
  <c r="I35" i="153"/>
  <c r="I36" i="153"/>
  <c r="I37" i="153"/>
  <c r="I34" i="153"/>
  <c r="G35" i="153"/>
  <c r="G36" i="153"/>
  <c r="G37" i="153"/>
  <c r="G34" i="153"/>
  <c r="E35" i="153"/>
  <c r="E36" i="153"/>
  <c r="E37" i="153"/>
  <c r="E34" i="153"/>
  <c r="C35" i="153"/>
  <c r="C36" i="153"/>
  <c r="C37" i="153"/>
  <c r="C34" i="153"/>
  <c r="AC27" i="153"/>
  <c r="AC28" i="153"/>
  <c r="AC29" i="153"/>
  <c r="AC30" i="153"/>
  <c r="AC31" i="153"/>
  <c r="AC32" i="153"/>
  <c r="AC26" i="153"/>
  <c r="AA27" i="153"/>
  <c r="AA28" i="153"/>
  <c r="AA29" i="153"/>
  <c r="AA30" i="153"/>
  <c r="AA31" i="153"/>
  <c r="AA32" i="153"/>
  <c r="AA26" i="153"/>
  <c r="Y27" i="153"/>
  <c r="Y28" i="153"/>
  <c r="Y29" i="153"/>
  <c r="Y30" i="153"/>
  <c r="Y31" i="153"/>
  <c r="Y32" i="153"/>
  <c r="Y26" i="153"/>
  <c r="W27" i="153"/>
  <c r="W28" i="153"/>
  <c r="W29" i="153"/>
  <c r="W30" i="153"/>
  <c r="W31" i="153"/>
  <c r="W32" i="153"/>
  <c r="W26" i="153"/>
  <c r="U27" i="153"/>
  <c r="U28" i="153"/>
  <c r="U29" i="153"/>
  <c r="U30" i="153"/>
  <c r="U31" i="153"/>
  <c r="U32" i="153"/>
  <c r="U26" i="153"/>
  <c r="S27" i="153"/>
  <c r="S28" i="153"/>
  <c r="S29" i="153"/>
  <c r="S30" i="153"/>
  <c r="S31" i="153"/>
  <c r="S32" i="153"/>
  <c r="S26" i="153"/>
  <c r="Q27" i="153"/>
  <c r="Q28" i="153"/>
  <c r="Q29" i="153"/>
  <c r="Q30" i="153"/>
  <c r="Q31" i="153"/>
  <c r="Q32" i="153"/>
  <c r="Q26" i="153"/>
  <c r="O27" i="153"/>
  <c r="O28" i="153"/>
  <c r="O29" i="153"/>
  <c r="O30" i="153"/>
  <c r="O31" i="153"/>
  <c r="O32" i="153"/>
  <c r="O26" i="153"/>
  <c r="M27" i="153"/>
  <c r="M28" i="153"/>
  <c r="M29" i="153"/>
  <c r="M30" i="153"/>
  <c r="M31" i="153"/>
  <c r="M32" i="153"/>
  <c r="M26" i="153"/>
  <c r="K27" i="153"/>
  <c r="K28" i="153"/>
  <c r="K29" i="153"/>
  <c r="K30" i="153"/>
  <c r="K31" i="153"/>
  <c r="K32" i="153"/>
  <c r="K26" i="153"/>
  <c r="I27" i="153"/>
  <c r="I28" i="153"/>
  <c r="I29" i="153"/>
  <c r="I30" i="153"/>
  <c r="I31" i="153"/>
  <c r="I32" i="153"/>
  <c r="I26" i="153"/>
  <c r="G27" i="153"/>
  <c r="G28" i="153"/>
  <c r="G29" i="153"/>
  <c r="G30" i="153"/>
  <c r="G31" i="153"/>
  <c r="G32" i="153"/>
  <c r="G26" i="153"/>
  <c r="E27" i="153"/>
  <c r="E28" i="153"/>
  <c r="E29" i="153"/>
  <c r="E30" i="153"/>
  <c r="E31" i="153"/>
  <c r="E26" i="153"/>
  <c r="C27" i="153"/>
  <c r="C28" i="153"/>
  <c r="C29" i="153"/>
  <c r="C30" i="153"/>
  <c r="C31" i="153"/>
  <c r="C32" i="153"/>
  <c r="C26" i="153"/>
  <c r="AC6" i="153"/>
  <c r="AC7" i="153"/>
  <c r="AC8" i="153"/>
  <c r="AC9" i="153"/>
  <c r="AC10" i="153"/>
  <c r="AC11" i="153"/>
  <c r="AC12" i="153"/>
  <c r="AC13" i="153"/>
  <c r="AC14" i="153"/>
  <c r="AC15" i="153"/>
  <c r="AC16" i="153"/>
  <c r="AC17" i="153"/>
  <c r="AC18" i="153"/>
  <c r="AC19" i="153"/>
  <c r="AC20" i="153"/>
  <c r="AC21" i="153"/>
  <c r="AC22" i="153"/>
  <c r="AC23" i="153"/>
  <c r="AC24" i="153"/>
  <c r="AC5" i="153"/>
  <c r="AA6" i="153"/>
  <c r="AA7" i="153"/>
  <c r="AA8" i="153"/>
  <c r="AA9" i="153"/>
  <c r="AA10" i="153"/>
  <c r="AA11" i="153"/>
  <c r="AA12" i="153"/>
  <c r="AA13" i="153"/>
  <c r="AA14" i="153"/>
  <c r="AA15" i="153"/>
  <c r="AA16" i="153"/>
  <c r="AA17" i="153"/>
  <c r="AA18" i="153"/>
  <c r="AA19" i="153"/>
  <c r="AA20" i="153"/>
  <c r="AA21" i="153"/>
  <c r="AA22" i="153"/>
  <c r="AA23" i="153"/>
  <c r="AA24" i="153"/>
  <c r="AA5" i="153"/>
  <c r="Y6" i="153"/>
  <c r="Y7" i="153"/>
  <c r="Y8" i="153"/>
  <c r="Y9" i="153"/>
  <c r="Y10" i="153"/>
  <c r="Y11" i="153"/>
  <c r="Y12" i="153"/>
  <c r="Y13" i="153"/>
  <c r="Y14" i="153"/>
  <c r="Y15" i="153"/>
  <c r="Y16" i="153"/>
  <c r="Y17" i="153"/>
  <c r="Y18" i="153"/>
  <c r="Y19" i="153"/>
  <c r="Y20" i="153"/>
  <c r="Y21" i="153"/>
  <c r="Y22" i="153"/>
  <c r="Y23" i="153"/>
  <c r="Y24" i="153"/>
  <c r="Y5" i="153"/>
  <c r="W6" i="153"/>
  <c r="W7" i="153"/>
  <c r="W8" i="153"/>
  <c r="W9" i="153"/>
  <c r="W10" i="153"/>
  <c r="W11" i="153"/>
  <c r="W12" i="153"/>
  <c r="W13" i="153"/>
  <c r="W14" i="153"/>
  <c r="W15" i="153"/>
  <c r="W16" i="153"/>
  <c r="W17" i="153"/>
  <c r="W18" i="153"/>
  <c r="W19" i="153"/>
  <c r="W20" i="153"/>
  <c r="W21" i="153"/>
  <c r="W22" i="153"/>
  <c r="W23" i="153"/>
  <c r="W24" i="153"/>
  <c r="U6" i="153"/>
  <c r="U7" i="153"/>
  <c r="U8" i="153"/>
  <c r="U9" i="153"/>
  <c r="U10" i="153"/>
  <c r="U11" i="153"/>
  <c r="U12" i="153"/>
  <c r="U13" i="153"/>
  <c r="U14" i="153"/>
  <c r="U15" i="153"/>
  <c r="U16" i="153"/>
  <c r="U17" i="153"/>
  <c r="U18" i="153"/>
  <c r="U19" i="153"/>
  <c r="U20" i="153"/>
  <c r="U21" i="153"/>
  <c r="U22" i="153"/>
  <c r="U23" i="153"/>
  <c r="U24" i="153"/>
  <c r="S6" i="153"/>
  <c r="S7" i="153"/>
  <c r="S8" i="153"/>
  <c r="S9" i="153"/>
  <c r="S10" i="153"/>
  <c r="S11" i="153"/>
  <c r="S12" i="153"/>
  <c r="S13" i="153"/>
  <c r="S14" i="153"/>
  <c r="S15" i="153"/>
  <c r="S16" i="153"/>
  <c r="S17" i="153"/>
  <c r="S18" i="153"/>
  <c r="S19" i="153"/>
  <c r="S20" i="153"/>
  <c r="S21" i="153"/>
  <c r="S22" i="153"/>
  <c r="S23" i="153"/>
  <c r="S24" i="153"/>
  <c r="Q6" i="153"/>
  <c r="Q7" i="153"/>
  <c r="Q8" i="153"/>
  <c r="Q9" i="153"/>
  <c r="Q10" i="153"/>
  <c r="Q11" i="153"/>
  <c r="Q12" i="153"/>
  <c r="Q13" i="153"/>
  <c r="Q14" i="153"/>
  <c r="Q15" i="153"/>
  <c r="Q16" i="153"/>
  <c r="Q17" i="153"/>
  <c r="Q18" i="153"/>
  <c r="Q19" i="153"/>
  <c r="Q20" i="153"/>
  <c r="Q21" i="153"/>
  <c r="Q22" i="153"/>
  <c r="Q23" i="153"/>
  <c r="Q24" i="153"/>
  <c r="O6" i="153"/>
  <c r="O7" i="153"/>
  <c r="O8" i="153"/>
  <c r="O9" i="153"/>
  <c r="O10" i="153"/>
  <c r="O11" i="153"/>
  <c r="O12" i="153"/>
  <c r="O13" i="153"/>
  <c r="O14" i="153"/>
  <c r="O15" i="153"/>
  <c r="O16" i="153"/>
  <c r="O17" i="153"/>
  <c r="O18" i="153"/>
  <c r="O19" i="153"/>
  <c r="O20" i="153"/>
  <c r="O21" i="153"/>
  <c r="O22" i="153"/>
  <c r="O23" i="153"/>
  <c r="O24" i="153"/>
  <c r="M6" i="153"/>
  <c r="M7" i="153"/>
  <c r="M8" i="153"/>
  <c r="M9" i="153"/>
  <c r="M10" i="153"/>
  <c r="M11" i="153"/>
  <c r="M12" i="153"/>
  <c r="M13" i="153"/>
  <c r="M14" i="153"/>
  <c r="M15" i="153"/>
  <c r="M16" i="153"/>
  <c r="M17" i="153"/>
  <c r="M18" i="153"/>
  <c r="M19" i="153"/>
  <c r="M20" i="153"/>
  <c r="M21" i="153"/>
  <c r="M22" i="153"/>
  <c r="M23" i="153"/>
  <c r="M24" i="153"/>
  <c r="M5" i="153"/>
  <c r="K6" i="153"/>
  <c r="K7" i="153"/>
  <c r="K8" i="153"/>
  <c r="K9" i="153"/>
  <c r="K10" i="153"/>
  <c r="K11" i="153"/>
  <c r="K12" i="153"/>
  <c r="K13" i="153"/>
  <c r="K14" i="153"/>
  <c r="K15" i="153"/>
  <c r="K16" i="153"/>
  <c r="K17" i="153"/>
  <c r="K18" i="153"/>
  <c r="K19" i="153"/>
  <c r="K20" i="153"/>
  <c r="K21" i="153"/>
  <c r="K22" i="153"/>
  <c r="K23" i="153"/>
  <c r="K24" i="153"/>
  <c r="K5" i="153"/>
  <c r="I6" i="153"/>
  <c r="I7" i="153"/>
  <c r="I8" i="153"/>
  <c r="I9" i="153"/>
  <c r="I10" i="153"/>
  <c r="I11" i="153"/>
  <c r="I12" i="153"/>
  <c r="I13" i="153"/>
  <c r="I14" i="153"/>
  <c r="I15" i="153"/>
  <c r="I16" i="153"/>
  <c r="I17" i="153"/>
  <c r="I18" i="153"/>
  <c r="I19" i="153"/>
  <c r="I20" i="153"/>
  <c r="I21" i="153"/>
  <c r="I22" i="153"/>
  <c r="I23" i="153"/>
  <c r="I24" i="153"/>
  <c r="I5" i="153"/>
  <c r="G6" i="153"/>
  <c r="G7" i="153"/>
  <c r="G8" i="153"/>
  <c r="G9" i="153"/>
  <c r="G10" i="153"/>
  <c r="G11" i="153"/>
  <c r="G12" i="153"/>
  <c r="G13" i="153"/>
  <c r="G14" i="153"/>
  <c r="G15" i="153"/>
  <c r="G16" i="153"/>
  <c r="G17" i="153"/>
  <c r="G18" i="153"/>
  <c r="G19" i="153"/>
  <c r="G20" i="153"/>
  <c r="G21" i="153"/>
  <c r="G22" i="153"/>
  <c r="G23" i="153"/>
  <c r="G24" i="153"/>
  <c r="E6" i="153"/>
  <c r="E7" i="153"/>
  <c r="E8" i="153"/>
  <c r="E9" i="153"/>
  <c r="E10" i="153"/>
  <c r="E11" i="153"/>
  <c r="E12" i="153"/>
  <c r="E13" i="153"/>
  <c r="E14" i="153"/>
  <c r="E15" i="153"/>
  <c r="E16" i="153"/>
  <c r="E17" i="153"/>
  <c r="E18" i="153"/>
  <c r="E19" i="153"/>
  <c r="E20" i="153"/>
  <c r="E21" i="153"/>
  <c r="E22" i="153"/>
  <c r="E23" i="153"/>
  <c r="E5" i="153"/>
  <c r="C6" i="153"/>
  <c r="C7" i="153"/>
  <c r="C8" i="153"/>
  <c r="C9" i="153"/>
  <c r="C10" i="153"/>
  <c r="C11" i="153"/>
  <c r="C12" i="153"/>
  <c r="C13" i="153"/>
  <c r="C14" i="153"/>
  <c r="C15" i="153"/>
  <c r="C16" i="153"/>
  <c r="C17" i="153"/>
  <c r="C18" i="153"/>
  <c r="C19" i="153"/>
  <c r="C20" i="153"/>
  <c r="C21" i="153"/>
  <c r="C22" i="153"/>
  <c r="C23" i="153"/>
  <c r="C24" i="153"/>
  <c r="C5" i="153"/>
  <c r="AC145" i="153" l="1"/>
  <c r="AA145" i="153"/>
  <c r="Y145" i="153"/>
  <c r="W145" i="153"/>
  <c r="U145" i="153"/>
  <c r="S145" i="153"/>
  <c r="Q145" i="153"/>
  <c r="O145" i="153"/>
  <c r="M145" i="153"/>
  <c r="K145" i="153"/>
  <c r="I145" i="153"/>
  <c r="G145" i="153"/>
  <c r="E145" i="153"/>
  <c r="C145" i="153"/>
  <c r="AC119" i="153"/>
  <c r="AA119" i="153"/>
  <c r="Y119" i="153"/>
  <c r="W119" i="153"/>
  <c r="U119" i="153"/>
  <c r="S119" i="153"/>
  <c r="Q119" i="153"/>
  <c r="O119" i="153"/>
  <c r="M119" i="153"/>
  <c r="K119" i="153"/>
  <c r="I119" i="153"/>
  <c r="G119" i="153"/>
  <c r="E119" i="153"/>
  <c r="C119" i="153"/>
  <c r="AC50" i="153"/>
  <c r="AA50" i="153"/>
  <c r="Y50" i="153"/>
  <c r="W50" i="153"/>
  <c r="U50" i="153"/>
  <c r="S50" i="153"/>
  <c r="Q50" i="153"/>
  <c r="O50" i="153"/>
  <c r="M50" i="153"/>
  <c r="K50" i="153"/>
  <c r="I50" i="153"/>
  <c r="G50" i="153"/>
  <c r="E50" i="153"/>
  <c r="C50" i="153"/>
  <c r="AC38" i="153"/>
  <c r="AA38" i="153"/>
  <c r="Y38" i="153"/>
  <c r="W38" i="153"/>
  <c r="U38" i="153"/>
  <c r="S38" i="153"/>
  <c r="Q38" i="153"/>
  <c r="O38" i="153"/>
  <c r="M38" i="153"/>
  <c r="K38" i="153"/>
  <c r="I38" i="153"/>
  <c r="G38" i="153"/>
  <c r="E38" i="153"/>
  <c r="C38" i="153"/>
  <c r="C33" i="153"/>
  <c r="E33" i="153"/>
  <c r="G33" i="153"/>
  <c r="I33" i="153"/>
  <c r="K33" i="153"/>
  <c r="M33" i="153"/>
  <c r="O33" i="153"/>
  <c r="Q33" i="153"/>
  <c r="S33" i="153"/>
  <c r="U33" i="153"/>
  <c r="W33" i="153"/>
  <c r="Y33" i="153"/>
  <c r="AA33" i="153"/>
  <c r="AC33" i="153"/>
  <c r="AC25" i="153"/>
  <c r="AA25" i="153"/>
  <c r="Y25" i="153"/>
  <c r="W25" i="153"/>
  <c r="U25" i="153"/>
  <c r="S25" i="153"/>
  <c r="Q25" i="153"/>
  <c r="O25" i="153"/>
  <c r="M25" i="153"/>
  <c r="K25" i="153"/>
  <c r="I25" i="153"/>
  <c r="G25" i="153"/>
  <c r="E25" i="153"/>
  <c r="C25" i="153"/>
  <c r="AD152" i="153"/>
  <c r="AC121" i="153"/>
  <c r="W121" i="153"/>
  <c r="U121" i="153"/>
  <c r="S121" i="153"/>
  <c r="O121" i="153"/>
  <c r="M144" i="153"/>
  <c r="M121" i="153"/>
  <c r="I121" i="153"/>
  <c r="E121" i="153"/>
  <c r="C121" i="153"/>
  <c r="AC52" i="153"/>
  <c r="W52" i="153"/>
  <c r="U52" i="153"/>
  <c r="S52" i="153"/>
  <c r="O52" i="153"/>
  <c r="M52" i="153"/>
  <c r="I52" i="153"/>
  <c r="E52" i="153"/>
  <c r="C52" i="153"/>
  <c r="K49" i="153"/>
  <c r="E49" i="153"/>
  <c r="E32" i="153"/>
  <c r="W5" i="153"/>
  <c r="U5" i="153"/>
  <c r="S5" i="153"/>
  <c r="Q5" i="153"/>
  <c r="O5" i="153"/>
  <c r="E24" i="153"/>
  <c r="G5" i="153"/>
  <c r="AD148" i="153"/>
  <c r="AF25" i="153"/>
  <c r="G146" i="153" l="1"/>
  <c r="F149" i="153" s="1"/>
  <c r="C146" i="153"/>
  <c r="AC146" i="153"/>
  <c r="AB149" i="153" s="1"/>
  <c r="AD38" i="153"/>
  <c r="AD37" i="153" s="1"/>
  <c r="K146" i="153"/>
  <c r="J149" i="153" s="1"/>
  <c r="AD33" i="153"/>
  <c r="AD32" i="153" s="1"/>
  <c r="O146" i="153"/>
  <c r="N149" i="153" s="1"/>
  <c r="E146" i="153"/>
  <c r="D149" i="153" s="1"/>
  <c r="AD145" i="153"/>
  <c r="AD144" i="153" s="1"/>
  <c r="I146" i="153"/>
  <c r="H149" i="153" s="1"/>
  <c r="AD50" i="153"/>
  <c r="AD49" i="153" s="1"/>
  <c r="M146" i="153"/>
  <c r="L149" i="153" s="1"/>
  <c r="Q146" i="153"/>
  <c r="P149" i="153" s="1"/>
  <c r="AA146" i="153"/>
  <c r="Z149" i="153" s="1"/>
  <c r="Y146" i="153"/>
  <c r="X149" i="153" s="1"/>
  <c r="U146" i="153"/>
  <c r="T149" i="153" s="1"/>
  <c r="S146" i="153"/>
  <c r="R149" i="153" s="1"/>
  <c r="AD25" i="153"/>
  <c r="AD24" i="153" s="1"/>
  <c r="AD119" i="153" l="1"/>
  <c r="AD118" i="153" s="1"/>
  <c r="W146" i="153"/>
  <c r="V149" i="153" s="1"/>
  <c r="B149" i="153"/>
  <c r="AD146" i="153" l="1"/>
  <c r="B150" i="153" s="1"/>
  <c r="F150" i="153" l="1"/>
  <c r="X150" i="153"/>
  <c r="V150" i="153"/>
  <c r="P150" i="153"/>
  <c r="L150" i="153"/>
  <c r="H150" i="153"/>
  <c r="AD149" i="153"/>
  <c r="R150" i="153"/>
  <c r="J150" i="153"/>
  <c r="D150" i="153"/>
  <c r="Z150" i="153"/>
  <c r="T150" i="153"/>
  <c r="N150" i="153"/>
  <c r="AB150" i="153"/>
  <c r="AD150" i="153" l="1"/>
  <c r="D41" i="152" l="1"/>
  <c r="E41" i="152"/>
  <c r="F41" i="152"/>
  <c r="G41" i="152"/>
  <c r="H41" i="152"/>
  <c r="I41" i="152"/>
  <c r="J41" i="152"/>
  <c r="C41" i="152"/>
  <c r="D40" i="152"/>
  <c r="E40" i="152"/>
  <c r="F40" i="152"/>
  <c r="G40" i="152"/>
  <c r="H40" i="152"/>
  <c r="H42" i="152" s="1"/>
  <c r="I40" i="152"/>
  <c r="I42" i="152" s="1"/>
  <c r="J40" i="152"/>
  <c r="C40" i="152"/>
  <c r="D38" i="152"/>
  <c r="E38" i="152"/>
  <c r="F38" i="152"/>
  <c r="G38" i="152"/>
  <c r="H38" i="152"/>
  <c r="I38" i="152"/>
  <c r="J38" i="152"/>
  <c r="C38" i="152"/>
  <c r="K38" i="152" s="1"/>
  <c r="D36" i="152"/>
  <c r="E36" i="152"/>
  <c r="F36" i="152"/>
  <c r="G36" i="152"/>
  <c r="H36" i="152"/>
  <c r="I36" i="152"/>
  <c r="J36" i="152"/>
  <c r="C36" i="152"/>
  <c r="L8" i="152"/>
  <c r="L10" i="152"/>
  <c r="L12" i="152"/>
  <c r="L14" i="152"/>
  <c r="L16" i="152"/>
  <c r="L18" i="152"/>
  <c r="L20" i="152"/>
  <c r="L22" i="152"/>
  <c r="L24" i="152"/>
  <c r="L26" i="152"/>
  <c r="L28" i="152"/>
  <c r="L30" i="152"/>
  <c r="L32" i="152"/>
  <c r="L6" i="152"/>
  <c r="L34" i="152" s="1"/>
  <c r="C7" i="152"/>
  <c r="C35" i="152" s="1"/>
  <c r="D7" i="152"/>
  <c r="E7" i="152"/>
  <c r="F7" i="152"/>
  <c r="G7" i="152"/>
  <c r="H7" i="152"/>
  <c r="I7" i="152"/>
  <c r="J7" i="152"/>
  <c r="C8" i="152"/>
  <c r="D8" i="152"/>
  <c r="E8" i="152"/>
  <c r="F8" i="152"/>
  <c r="G8" i="152"/>
  <c r="H8" i="152"/>
  <c r="I8" i="152"/>
  <c r="J8" i="152"/>
  <c r="C9" i="152"/>
  <c r="D9" i="152"/>
  <c r="E9" i="152"/>
  <c r="F9" i="152"/>
  <c r="G9" i="152"/>
  <c r="H9" i="152"/>
  <c r="I9" i="152"/>
  <c r="J9" i="152"/>
  <c r="C10" i="152"/>
  <c r="D10" i="152"/>
  <c r="E10" i="152"/>
  <c r="F10" i="152"/>
  <c r="G10" i="152"/>
  <c r="H10" i="152"/>
  <c r="I10" i="152"/>
  <c r="J10" i="152"/>
  <c r="C11" i="152"/>
  <c r="D11" i="152"/>
  <c r="E11" i="152"/>
  <c r="F11" i="152"/>
  <c r="G11" i="152"/>
  <c r="H11" i="152"/>
  <c r="I11" i="152"/>
  <c r="J11" i="152"/>
  <c r="C12" i="152"/>
  <c r="D12" i="152"/>
  <c r="E12" i="152"/>
  <c r="F12" i="152"/>
  <c r="G12" i="152"/>
  <c r="H12" i="152"/>
  <c r="I12" i="152"/>
  <c r="J12" i="152"/>
  <c r="C13" i="152"/>
  <c r="D13" i="152"/>
  <c r="E13" i="152"/>
  <c r="F13" i="152"/>
  <c r="G13" i="152"/>
  <c r="H13" i="152"/>
  <c r="I13" i="152"/>
  <c r="J13" i="152"/>
  <c r="C14" i="152"/>
  <c r="D14" i="152"/>
  <c r="E14" i="152"/>
  <c r="F14" i="152"/>
  <c r="G14" i="152"/>
  <c r="H14" i="152"/>
  <c r="I14" i="152"/>
  <c r="J14" i="152"/>
  <c r="C15" i="152"/>
  <c r="D15" i="152"/>
  <c r="E15" i="152"/>
  <c r="F15" i="152"/>
  <c r="G15" i="152"/>
  <c r="H15" i="152"/>
  <c r="I15" i="152"/>
  <c r="J15" i="152"/>
  <c r="C16" i="152"/>
  <c r="D16" i="152"/>
  <c r="E16" i="152"/>
  <c r="F16" i="152"/>
  <c r="G16" i="152"/>
  <c r="H16" i="152"/>
  <c r="I16" i="152"/>
  <c r="J16" i="152"/>
  <c r="C17" i="152"/>
  <c r="D17" i="152"/>
  <c r="E17" i="152"/>
  <c r="F17" i="152"/>
  <c r="G17" i="152"/>
  <c r="H17" i="152"/>
  <c r="I17" i="152"/>
  <c r="J17" i="152"/>
  <c r="C18" i="152"/>
  <c r="D18" i="152"/>
  <c r="E18" i="152"/>
  <c r="F18" i="152"/>
  <c r="G18" i="152"/>
  <c r="H18" i="152"/>
  <c r="I18" i="152"/>
  <c r="J18" i="152"/>
  <c r="C19" i="152"/>
  <c r="K19" i="152" s="1"/>
  <c r="D19" i="152"/>
  <c r="E19" i="152"/>
  <c r="F19" i="152"/>
  <c r="G19" i="152"/>
  <c r="H19" i="152"/>
  <c r="I19" i="152"/>
  <c r="J19" i="152"/>
  <c r="C20" i="152"/>
  <c r="D20" i="152"/>
  <c r="E20" i="152"/>
  <c r="F20" i="152"/>
  <c r="G20" i="152"/>
  <c r="H20" i="152"/>
  <c r="I20" i="152"/>
  <c r="J20" i="152"/>
  <c r="C21" i="152"/>
  <c r="K21" i="152" s="1"/>
  <c r="D21" i="152"/>
  <c r="E21" i="152"/>
  <c r="F21" i="152"/>
  <c r="G21" i="152"/>
  <c r="H21" i="152"/>
  <c r="I21" i="152"/>
  <c r="J21" i="152"/>
  <c r="C22" i="152"/>
  <c r="D22" i="152"/>
  <c r="E22" i="152"/>
  <c r="F22" i="152"/>
  <c r="G22" i="152"/>
  <c r="H22" i="152"/>
  <c r="I22" i="152"/>
  <c r="J22" i="152"/>
  <c r="C23" i="152"/>
  <c r="D23" i="152"/>
  <c r="E23" i="152"/>
  <c r="F23" i="152"/>
  <c r="G23" i="152"/>
  <c r="H23" i="152"/>
  <c r="I23" i="152"/>
  <c r="J23" i="152"/>
  <c r="C24" i="152"/>
  <c r="D24" i="152"/>
  <c r="E24" i="152"/>
  <c r="F24" i="152"/>
  <c r="G24" i="152"/>
  <c r="H24" i="152"/>
  <c r="I24" i="152"/>
  <c r="J24" i="152"/>
  <c r="C25" i="152"/>
  <c r="D25" i="152"/>
  <c r="E25" i="152"/>
  <c r="F25" i="152"/>
  <c r="G25" i="152"/>
  <c r="H25" i="152"/>
  <c r="I25" i="152"/>
  <c r="I35" i="152" s="1"/>
  <c r="J25" i="152"/>
  <c r="C26" i="152"/>
  <c r="D26" i="152"/>
  <c r="E26" i="152"/>
  <c r="F26" i="152"/>
  <c r="G26" i="152"/>
  <c r="H26" i="152"/>
  <c r="I26" i="152"/>
  <c r="J26" i="152"/>
  <c r="C27" i="152"/>
  <c r="K27" i="152" s="1"/>
  <c r="D27" i="152"/>
  <c r="E27" i="152"/>
  <c r="F27" i="152"/>
  <c r="G27" i="152"/>
  <c r="H27" i="152"/>
  <c r="I27" i="152"/>
  <c r="J27" i="152"/>
  <c r="C28" i="152"/>
  <c r="D28" i="152"/>
  <c r="E28" i="152"/>
  <c r="F28" i="152"/>
  <c r="G28" i="152"/>
  <c r="H28" i="152"/>
  <c r="I28" i="152"/>
  <c r="J28" i="152"/>
  <c r="C29" i="152"/>
  <c r="D29" i="152"/>
  <c r="E29" i="152"/>
  <c r="F29" i="152"/>
  <c r="G29" i="152"/>
  <c r="H29" i="152"/>
  <c r="I29" i="152"/>
  <c r="J29" i="152"/>
  <c r="J35" i="152" s="1"/>
  <c r="C30" i="152"/>
  <c r="D30" i="152"/>
  <c r="E30" i="152"/>
  <c r="F30" i="152"/>
  <c r="G30" i="152"/>
  <c r="H30" i="152"/>
  <c r="I30" i="152"/>
  <c r="J30" i="152"/>
  <c r="C31" i="152"/>
  <c r="D31" i="152"/>
  <c r="E31" i="152"/>
  <c r="F31" i="152"/>
  <c r="G31" i="152"/>
  <c r="H31" i="152"/>
  <c r="I31" i="152"/>
  <c r="J31" i="152"/>
  <c r="C32" i="152"/>
  <c r="D32" i="152"/>
  <c r="E32" i="152"/>
  <c r="F32" i="152"/>
  <c r="G32" i="152"/>
  <c r="H32" i="152"/>
  <c r="I32" i="152"/>
  <c r="J32" i="152"/>
  <c r="C33" i="152"/>
  <c r="D33" i="152"/>
  <c r="E33" i="152"/>
  <c r="F33" i="152"/>
  <c r="G33" i="152"/>
  <c r="H33" i="152"/>
  <c r="I33" i="152"/>
  <c r="J33" i="152"/>
  <c r="D35" i="152"/>
  <c r="D6" i="152"/>
  <c r="K6" i="152" s="1"/>
  <c r="M6" i="152" s="1"/>
  <c r="E6" i="152"/>
  <c r="F6" i="152"/>
  <c r="G6" i="152"/>
  <c r="H6" i="152"/>
  <c r="I6" i="152"/>
  <c r="J6" i="152"/>
  <c r="C6" i="152"/>
  <c r="E35" i="152"/>
  <c r="O34" i="152"/>
  <c r="P34" i="152" s="1"/>
  <c r="N34" i="152"/>
  <c r="K28" i="152" l="1"/>
  <c r="M28" i="152" s="1"/>
  <c r="J42" i="152"/>
  <c r="K9" i="152"/>
  <c r="H35" i="152"/>
  <c r="G42" i="152"/>
  <c r="G35" i="152"/>
  <c r="F35" i="152"/>
  <c r="C34" i="152"/>
  <c r="C37" i="152" s="1"/>
  <c r="K25" i="152"/>
  <c r="K23" i="152"/>
  <c r="K36" i="152"/>
  <c r="F42" i="152"/>
  <c r="C42" i="152"/>
  <c r="F34" i="152"/>
  <c r="F39" i="152" s="1"/>
  <c r="E34" i="152"/>
  <c r="E37" i="152" s="1"/>
  <c r="K20" i="152"/>
  <c r="M20" i="152" s="1"/>
  <c r="D34" i="152"/>
  <c r="D37" i="152" s="1"/>
  <c r="K32" i="152"/>
  <c r="K30" i="152"/>
  <c r="K18" i="152"/>
  <c r="K16" i="152"/>
  <c r="K14" i="152"/>
  <c r="M14" i="152" s="1"/>
  <c r="K12" i="152"/>
  <c r="M12" i="152" s="1"/>
  <c r="K10" i="152"/>
  <c r="M10" i="152" s="1"/>
  <c r="K31" i="152"/>
  <c r="K17" i="152"/>
  <c r="K33" i="152"/>
  <c r="K13" i="152"/>
  <c r="K29" i="152"/>
  <c r="K11" i="152"/>
  <c r="J34" i="152"/>
  <c r="J39" i="152" s="1"/>
  <c r="K15" i="152"/>
  <c r="K26" i="152"/>
  <c r="M26" i="152" s="1"/>
  <c r="I34" i="152"/>
  <c r="I37" i="152" s="1"/>
  <c r="H34" i="152"/>
  <c r="H39" i="152" s="1"/>
  <c r="K24" i="152"/>
  <c r="M24" i="152" s="1"/>
  <c r="K22" i="152"/>
  <c r="M22" i="152" s="1"/>
  <c r="G34" i="152"/>
  <c r="G39" i="152" s="1"/>
  <c r="E42" i="152"/>
  <c r="D42" i="152"/>
  <c r="K41" i="152"/>
  <c r="K40" i="152"/>
  <c r="M32" i="152"/>
  <c r="M30" i="152"/>
  <c r="M18" i="152"/>
  <c r="M16" i="152"/>
  <c r="K8" i="152"/>
  <c r="M8" i="152" s="1"/>
  <c r="K7" i="152"/>
  <c r="C39" i="152"/>
  <c r="J37" i="152" l="1"/>
  <c r="K35" i="152"/>
  <c r="F37" i="152"/>
  <c r="E39" i="152"/>
  <c r="I39" i="152"/>
  <c r="H37" i="152"/>
  <c r="D39" i="152"/>
  <c r="K34" i="152"/>
  <c r="G37" i="152"/>
  <c r="K42" i="152"/>
  <c r="K37" i="152"/>
  <c r="K39" i="152"/>
  <c r="M34" i="152"/>
  <c r="AD152" i="150" l="1"/>
  <c r="AD148" i="150"/>
  <c r="J42" i="151" l="1"/>
  <c r="I42" i="151"/>
  <c r="H42" i="151"/>
  <c r="G42" i="151"/>
  <c r="F42" i="151"/>
  <c r="E42" i="151"/>
  <c r="D42" i="151"/>
  <c r="C42" i="151"/>
  <c r="K41" i="151"/>
  <c r="K40" i="151"/>
  <c r="K42" i="151" s="1"/>
  <c r="H39" i="151"/>
  <c r="K38" i="151"/>
  <c r="H37" i="151"/>
  <c r="K36" i="151"/>
  <c r="J35" i="151"/>
  <c r="I35" i="151"/>
  <c r="H35" i="151"/>
  <c r="G35" i="151"/>
  <c r="F35" i="151"/>
  <c r="E35" i="151"/>
  <c r="D35" i="151"/>
  <c r="C35" i="151"/>
  <c r="O34" i="151"/>
  <c r="N34" i="151"/>
  <c r="L34" i="151"/>
  <c r="J34" i="151"/>
  <c r="J37" i="151" s="1"/>
  <c r="I34" i="151"/>
  <c r="I37" i="151" s="1"/>
  <c r="H34" i="151"/>
  <c r="G34" i="151"/>
  <c r="G37" i="151" s="1"/>
  <c r="F34" i="151"/>
  <c r="F39" i="151" s="1"/>
  <c r="E34" i="151"/>
  <c r="E37" i="151" s="1"/>
  <c r="D34" i="151"/>
  <c r="D37" i="151" s="1"/>
  <c r="C34" i="151"/>
  <c r="C39" i="151" s="1"/>
  <c r="K33" i="151"/>
  <c r="P32" i="151"/>
  <c r="K32" i="151"/>
  <c r="M32" i="151" s="1"/>
  <c r="K31" i="151"/>
  <c r="P30" i="151"/>
  <c r="K30" i="151"/>
  <c r="M30" i="151" s="1"/>
  <c r="K29" i="151"/>
  <c r="P28" i="151"/>
  <c r="K28" i="151"/>
  <c r="M28" i="151" s="1"/>
  <c r="K27" i="151"/>
  <c r="P26" i="151"/>
  <c r="K26" i="151"/>
  <c r="M26" i="151" s="1"/>
  <c r="K25" i="151"/>
  <c r="P24" i="151"/>
  <c r="K24" i="151"/>
  <c r="M24" i="151" s="1"/>
  <c r="K23" i="151"/>
  <c r="P22" i="151"/>
  <c r="K22" i="151"/>
  <c r="M22" i="151" s="1"/>
  <c r="K21" i="151"/>
  <c r="P20" i="151"/>
  <c r="K20" i="151"/>
  <c r="M20" i="151" s="1"/>
  <c r="K19" i="151"/>
  <c r="P18" i="151"/>
  <c r="K18" i="151"/>
  <c r="M18" i="151" s="1"/>
  <c r="K17" i="151"/>
  <c r="P16" i="151"/>
  <c r="K16" i="151"/>
  <c r="M16" i="151" s="1"/>
  <c r="K15" i="151"/>
  <c r="P14" i="151"/>
  <c r="K14" i="151"/>
  <c r="M14" i="151" s="1"/>
  <c r="K13" i="151"/>
  <c r="P12" i="151"/>
  <c r="K12" i="151"/>
  <c r="M12" i="151" s="1"/>
  <c r="K11" i="151"/>
  <c r="P10" i="151"/>
  <c r="K10" i="151"/>
  <c r="M10" i="151" s="1"/>
  <c r="K9" i="151"/>
  <c r="P8" i="151"/>
  <c r="K8" i="151"/>
  <c r="M8" i="151" s="1"/>
  <c r="K7" i="151"/>
  <c r="P6" i="151"/>
  <c r="K6" i="151"/>
  <c r="M6" i="151" s="1"/>
  <c r="K35" i="151" l="1"/>
  <c r="D39" i="151"/>
  <c r="E39" i="151"/>
  <c r="G39" i="151"/>
  <c r="P34" i="151"/>
  <c r="C37" i="151"/>
  <c r="K34" i="151"/>
  <c r="M34" i="151" s="1"/>
  <c r="F37" i="151"/>
  <c r="I39" i="151"/>
  <c r="J39" i="151"/>
  <c r="K39" i="151"/>
  <c r="K37" i="151"/>
  <c r="B149" i="141" l="1"/>
  <c r="B150" i="141"/>
  <c r="AC145" i="150"/>
  <c r="AA145" i="150"/>
  <c r="Y145" i="150"/>
  <c r="W145" i="150"/>
  <c r="U145" i="150"/>
  <c r="S145" i="150"/>
  <c r="Q145" i="150"/>
  <c r="O145" i="150"/>
  <c r="M145" i="150"/>
  <c r="K145" i="150"/>
  <c r="I145" i="150"/>
  <c r="G145" i="150"/>
  <c r="E145" i="150"/>
  <c r="C145" i="150"/>
  <c r="AC119" i="150"/>
  <c r="AA119" i="150"/>
  <c r="Y119" i="150"/>
  <c r="W119" i="150"/>
  <c r="U119" i="150"/>
  <c r="S119" i="150"/>
  <c r="Q119" i="150"/>
  <c r="O119" i="150"/>
  <c r="M119" i="150"/>
  <c r="K119" i="150"/>
  <c r="I119" i="150"/>
  <c r="G119" i="150"/>
  <c r="E119" i="150"/>
  <c r="C119" i="150"/>
  <c r="AC50" i="150"/>
  <c r="AA50" i="150"/>
  <c r="Y50" i="150"/>
  <c r="W50" i="150"/>
  <c r="U50" i="150"/>
  <c r="S50" i="150"/>
  <c r="Q50" i="150"/>
  <c r="O50" i="150"/>
  <c r="M50" i="150"/>
  <c r="K50" i="150"/>
  <c r="I50" i="150"/>
  <c r="G50" i="150"/>
  <c r="E50" i="150"/>
  <c r="C50" i="150"/>
  <c r="AC38" i="150"/>
  <c r="AA38" i="150"/>
  <c r="Y38" i="150"/>
  <c r="W38" i="150"/>
  <c r="U38" i="150"/>
  <c r="S38" i="150"/>
  <c r="Q38" i="150"/>
  <c r="O38" i="150"/>
  <c r="M38" i="150"/>
  <c r="K38" i="150"/>
  <c r="I38" i="150"/>
  <c r="G38" i="150"/>
  <c r="E38" i="150"/>
  <c r="C38" i="150"/>
  <c r="AC33" i="150"/>
  <c r="AA33" i="150"/>
  <c r="Y33" i="150"/>
  <c r="W33" i="150"/>
  <c r="U33" i="150"/>
  <c r="S33" i="150"/>
  <c r="Q33" i="150"/>
  <c r="O33" i="150"/>
  <c r="M33" i="150"/>
  <c r="K33" i="150"/>
  <c r="I33" i="150"/>
  <c r="G33" i="150"/>
  <c r="E33" i="150"/>
  <c r="C33" i="150"/>
  <c r="AF25" i="150"/>
  <c r="AC25" i="150"/>
  <c r="AA25" i="150"/>
  <c r="Y25" i="150"/>
  <c r="W25" i="150"/>
  <c r="U25" i="150"/>
  <c r="S25" i="150"/>
  <c r="Q25" i="150"/>
  <c r="O25" i="150"/>
  <c r="M25" i="150"/>
  <c r="K25" i="150"/>
  <c r="I25" i="150"/>
  <c r="G25" i="150"/>
  <c r="E25" i="150"/>
  <c r="C25" i="150"/>
  <c r="V149" i="141"/>
  <c r="AD145" i="150" l="1"/>
  <c r="AD144" i="150" s="1"/>
  <c r="E146" i="150"/>
  <c r="D149" i="150" s="1"/>
  <c r="AD50" i="150"/>
  <c r="AD49" i="150" s="1"/>
  <c r="U146" i="150"/>
  <c r="T149" i="150" s="1"/>
  <c r="AD119" i="150"/>
  <c r="AD118" i="150" s="1"/>
  <c r="I146" i="150"/>
  <c r="H149" i="150" s="1"/>
  <c r="AD38" i="150"/>
  <c r="AD37" i="150" s="1"/>
  <c r="AC146" i="150"/>
  <c r="AB149" i="150" s="1"/>
  <c r="AA146" i="150"/>
  <c r="Z149" i="150" s="1"/>
  <c r="Y146" i="150"/>
  <c r="X149" i="150" s="1"/>
  <c r="W146" i="150"/>
  <c r="V149" i="150" s="1"/>
  <c r="AD33" i="150"/>
  <c r="AD32" i="150" s="1"/>
  <c r="S146" i="150"/>
  <c r="R149" i="150" s="1"/>
  <c r="Q146" i="150"/>
  <c r="P149" i="150" s="1"/>
  <c r="O146" i="150"/>
  <c r="M146" i="150"/>
  <c r="L149" i="150" s="1"/>
  <c r="K146" i="150"/>
  <c r="J149" i="150" s="1"/>
  <c r="G146" i="150"/>
  <c r="F149" i="150" s="1"/>
  <c r="AD25" i="150"/>
  <c r="AD24" i="150" s="1"/>
  <c r="C146" i="150"/>
  <c r="P34" i="142"/>
  <c r="I119" i="139"/>
  <c r="J42" i="142"/>
  <c r="I42" i="142"/>
  <c r="H42" i="142"/>
  <c r="G42" i="142"/>
  <c r="F42" i="142"/>
  <c r="E42" i="142"/>
  <c r="D42" i="142"/>
  <c r="C42" i="142"/>
  <c r="K41" i="142"/>
  <c r="K40" i="142"/>
  <c r="K42" i="142" s="1"/>
  <c r="K38" i="142"/>
  <c r="K36" i="142"/>
  <c r="J35" i="142"/>
  <c r="I35" i="142"/>
  <c r="H35" i="142"/>
  <c r="G35" i="142"/>
  <c r="F35" i="142"/>
  <c r="E35" i="142"/>
  <c r="D35" i="142"/>
  <c r="C35" i="142"/>
  <c r="O34" i="142"/>
  <c r="N34" i="142"/>
  <c r="L34" i="142"/>
  <c r="J34" i="142"/>
  <c r="J37" i="142" s="1"/>
  <c r="I34" i="142"/>
  <c r="I37" i="142" s="1"/>
  <c r="H34" i="142"/>
  <c r="H37" i="142" s="1"/>
  <c r="G34" i="142"/>
  <c r="G37" i="142" s="1"/>
  <c r="F34" i="142"/>
  <c r="F39" i="142" s="1"/>
  <c r="E34" i="142"/>
  <c r="E39" i="142" s="1"/>
  <c r="D34" i="142"/>
  <c r="D39" i="142" s="1"/>
  <c r="C34" i="142"/>
  <c r="C39" i="142" s="1"/>
  <c r="K33" i="142"/>
  <c r="P32" i="142"/>
  <c r="K32" i="142"/>
  <c r="M32" i="142" s="1"/>
  <c r="K31" i="142"/>
  <c r="P30" i="142"/>
  <c r="K30" i="142"/>
  <c r="M30" i="142" s="1"/>
  <c r="K29" i="142"/>
  <c r="P28" i="142"/>
  <c r="K28" i="142"/>
  <c r="M28" i="142" s="1"/>
  <c r="K27" i="142"/>
  <c r="P26" i="142"/>
  <c r="K26" i="142"/>
  <c r="M26" i="142" s="1"/>
  <c r="K25" i="142"/>
  <c r="P24" i="142"/>
  <c r="K24" i="142"/>
  <c r="M24" i="142" s="1"/>
  <c r="K23" i="142"/>
  <c r="P22" i="142"/>
  <c r="K22" i="142"/>
  <c r="M22" i="142" s="1"/>
  <c r="K21" i="142"/>
  <c r="P20" i="142"/>
  <c r="K20" i="142"/>
  <c r="M20" i="142" s="1"/>
  <c r="K19" i="142"/>
  <c r="P18" i="142"/>
  <c r="K18" i="142"/>
  <c r="M18" i="142" s="1"/>
  <c r="K17" i="142"/>
  <c r="P16" i="142"/>
  <c r="K16" i="142"/>
  <c r="M16" i="142" s="1"/>
  <c r="K15" i="142"/>
  <c r="P14" i="142"/>
  <c r="K14" i="142"/>
  <c r="M14" i="142" s="1"/>
  <c r="K13" i="142"/>
  <c r="P12" i="142"/>
  <c r="K12" i="142"/>
  <c r="M12" i="142" s="1"/>
  <c r="K11" i="142"/>
  <c r="P10" i="142"/>
  <c r="K10" i="142"/>
  <c r="M10" i="142" s="1"/>
  <c r="K9" i="142"/>
  <c r="P8" i="142"/>
  <c r="K8" i="142"/>
  <c r="M8" i="142" s="1"/>
  <c r="K7" i="142"/>
  <c r="P6" i="142"/>
  <c r="K6" i="142"/>
  <c r="M6" i="142" s="1"/>
  <c r="AD152" i="141"/>
  <c r="AD148" i="141"/>
  <c r="AC145" i="141"/>
  <c r="AA145" i="141"/>
  <c r="Y145" i="141"/>
  <c r="W145" i="141"/>
  <c r="U145" i="141"/>
  <c r="S145" i="141"/>
  <c r="Q145" i="141"/>
  <c r="O145" i="141"/>
  <c r="M145" i="141"/>
  <c r="K145" i="141"/>
  <c r="I145" i="141"/>
  <c r="G145" i="141"/>
  <c r="E145" i="141"/>
  <c r="C145" i="141"/>
  <c r="AC119" i="141"/>
  <c r="AA119" i="141"/>
  <c r="Y119" i="141"/>
  <c r="W119" i="141"/>
  <c r="U119" i="141"/>
  <c r="S119" i="141"/>
  <c r="Q119" i="141"/>
  <c r="O119" i="141"/>
  <c r="M119" i="141"/>
  <c r="K119" i="141"/>
  <c r="I119" i="141"/>
  <c r="G119" i="141"/>
  <c r="E119" i="141"/>
  <c r="C119" i="141"/>
  <c r="AC50" i="141"/>
  <c r="AA50" i="141"/>
  <c r="Y50" i="141"/>
  <c r="W50" i="141"/>
  <c r="U50" i="141"/>
  <c r="S50" i="141"/>
  <c r="Q50" i="141"/>
  <c r="O50" i="141"/>
  <c r="M50" i="141"/>
  <c r="K50" i="141"/>
  <c r="I50" i="141"/>
  <c r="G50" i="141"/>
  <c r="E50" i="141"/>
  <c r="C50" i="141"/>
  <c r="AC38" i="141"/>
  <c r="AA38" i="141"/>
  <c r="Y38" i="141"/>
  <c r="W38" i="141"/>
  <c r="U38" i="141"/>
  <c r="S38" i="141"/>
  <c r="Q38" i="141"/>
  <c r="O38" i="141"/>
  <c r="M38" i="141"/>
  <c r="K38" i="141"/>
  <c r="I38" i="141"/>
  <c r="G38" i="141"/>
  <c r="E38" i="141"/>
  <c r="C38" i="141"/>
  <c r="AC33" i="141"/>
  <c r="AA33" i="141"/>
  <c r="Y33" i="141"/>
  <c r="W33" i="141"/>
  <c r="U33" i="141"/>
  <c r="S33" i="141"/>
  <c r="Q33" i="141"/>
  <c r="O33" i="141"/>
  <c r="M33" i="141"/>
  <c r="K33" i="141"/>
  <c r="I33" i="141"/>
  <c r="G33" i="141"/>
  <c r="E33" i="141"/>
  <c r="C33" i="141"/>
  <c r="AF25" i="141"/>
  <c r="AC25" i="141"/>
  <c r="AA25" i="141"/>
  <c r="Y25" i="141"/>
  <c r="W25" i="141"/>
  <c r="U25" i="141"/>
  <c r="S25" i="141"/>
  <c r="Q25" i="141"/>
  <c r="O25" i="141"/>
  <c r="M25" i="141"/>
  <c r="K25" i="141"/>
  <c r="I25" i="141"/>
  <c r="G25" i="141"/>
  <c r="E25" i="141"/>
  <c r="C25" i="141"/>
  <c r="C35" i="140"/>
  <c r="J42" i="140"/>
  <c r="I42" i="140"/>
  <c r="H42" i="140"/>
  <c r="G42" i="140"/>
  <c r="F42" i="140"/>
  <c r="E42" i="140"/>
  <c r="D42" i="140"/>
  <c r="C42" i="140"/>
  <c r="K41" i="140"/>
  <c r="K40" i="140"/>
  <c r="K38" i="140"/>
  <c r="K36" i="140"/>
  <c r="J35" i="140"/>
  <c r="I35" i="140"/>
  <c r="H35" i="140"/>
  <c r="G35" i="140"/>
  <c r="F35" i="140"/>
  <c r="E35" i="140"/>
  <c r="D35" i="140"/>
  <c r="O34" i="140"/>
  <c r="N34" i="140"/>
  <c r="P34" i="140" s="1"/>
  <c r="L34" i="140"/>
  <c r="J34" i="140"/>
  <c r="J39" i="140" s="1"/>
  <c r="I34" i="140"/>
  <c r="I37" i="140" s="1"/>
  <c r="H34" i="140"/>
  <c r="H37" i="140" s="1"/>
  <c r="G34" i="140"/>
  <c r="G37" i="140" s="1"/>
  <c r="F34" i="140"/>
  <c r="F39" i="140" s="1"/>
  <c r="E34" i="140"/>
  <c r="E39" i="140" s="1"/>
  <c r="D34" i="140"/>
  <c r="D39" i="140" s="1"/>
  <c r="C34" i="140"/>
  <c r="C39" i="140" s="1"/>
  <c r="K33" i="140"/>
  <c r="P32" i="140"/>
  <c r="K32" i="140"/>
  <c r="M32" i="140" s="1"/>
  <c r="K31" i="140"/>
  <c r="P30" i="140"/>
  <c r="K30" i="140"/>
  <c r="M30" i="140" s="1"/>
  <c r="K29" i="140"/>
  <c r="P28" i="140"/>
  <c r="K28" i="140"/>
  <c r="M28" i="140" s="1"/>
  <c r="K27" i="140"/>
  <c r="P26" i="140"/>
  <c r="K26" i="140"/>
  <c r="M26" i="140" s="1"/>
  <c r="K25" i="140"/>
  <c r="P24" i="140"/>
  <c r="K24" i="140"/>
  <c r="M24" i="140" s="1"/>
  <c r="K23" i="140"/>
  <c r="P22" i="140"/>
  <c r="K22" i="140"/>
  <c r="M22" i="140" s="1"/>
  <c r="K21" i="140"/>
  <c r="P20" i="140"/>
  <c r="K20" i="140"/>
  <c r="M20" i="140" s="1"/>
  <c r="K19" i="140"/>
  <c r="P18" i="140"/>
  <c r="K18" i="140"/>
  <c r="M18" i="140" s="1"/>
  <c r="K17" i="140"/>
  <c r="P16" i="140"/>
  <c r="K16" i="140"/>
  <c r="M16" i="140" s="1"/>
  <c r="K15" i="140"/>
  <c r="P14" i="140"/>
  <c r="K14" i="140"/>
  <c r="M14" i="140" s="1"/>
  <c r="K13" i="140"/>
  <c r="P12" i="140"/>
  <c r="K12" i="140"/>
  <c r="M12" i="140" s="1"/>
  <c r="K11" i="140"/>
  <c r="P10" i="140"/>
  <c r="K10" i="140"/>
  <c r="M10" i="140" s="1"/>
  <c r="K9" i="140"/>
  <c r="P8" i="140"/>
  <c r="K8" i="140"/>
  <c r="M8" i="140" s="1"/>
  <c r="K7" i="140"/>
  <c r="P6" i="140"/>
  <c r="K6" i="140"/>
  <c r="M6" i="140" s="1"/>
  <c r="N149" i="150" l="1"/>
  <c r="AD146" i="150"/>
  <c r="B150" i="150" s="1"/>
  <c r="B149" i="150"/>
  <c r="AD50" i="141"/>
  <c r="AD49" i="141" s="1"/>
  <c r="E37" i="142"/>
  <c r="D37" i="142"/>
  <c r="C37" i="142"/>
  <c r="G39" i="140"/>
  <c r="K35" i="142"/>
  <c r="G39" i="142"/>
  <c r="H39" i="142"/>
  <c r="K34" i="142"/>
  <c r="I39" i="142"/>
  <c r="J39" i="142"/>
  <c r="F37" i="142"/>
  <c r="U146" i="141"/>
  <c r="T149" i="141" s="1"/>
  <c r="AD145" i="141"/>
  <c r="AD144" i="141" s="1"/>
  <c r="AD119" i="141"/>
  <c r="AD118" i="141" s="1"/>
  <c r="I146" i="141"/>
  <c r="H149" i="141" s="1"/>
  <c r="E146" i="141"/>
  <c r="D149" i="141" s="1"/>
  <c r="C146" i="141"/>
  <c r="Q146" i="141"/>
  <c r="P149" i="141" s="1"/>
  <c r="AD38" i="141"/>
  <c r="AD37" i="141" s="1"/>
  <c r="G146" i="141"/>
  <c r="F149" i="141" s="1"/>
  <c r="K146" i="141"/>
  <c r="J149" i="141" s="1"/>
  <c r="M146" i="141"/>
  <c r="L149" i="141" s="1"/>
  <c r="O146" i="141"/>
  <c r="N149" i="141" s="1"/>
  <c r="S146" i="141"/>
  <c r="R149" i="141" s="1"/>
  <c r="W146" i="141"/>
  <c r="Y146" i="141"/>
  <c r="X149" i="141" s="1"/>
  <c r="AD33" i="141"/>
  <c r="AD32" i="141" s="1"/>
  <c r="AA146" i="141"/>
  <c r="Z149" i="141" s="1"/>
  <c r="AD25" i="141"/>
  <c r="AD24" i="141" s="1"/>
  <c r="AC146" i="141"/>
  <c r="E37" i="140"/>
  <c r="K42" i="140"/>
  <c r="D37" i="140"/>
  <c r="K35" i="140"/>
  <c r="C37" i="140"/>
  <c r="H39" i="140"/>
  <c r="I39" i="140"/>
  <c r="F37" i="140"/>
  <c r="J37" i="140"/>
  <c r="K34" i="140"/>
  <c r="AD152" i="139"/>
  <c r="AD148" i="139"/>
  <c r="AC145" i="139"/>
  <c r="AA145" i="139"/>
  <c r="Y145" i="139"/>
  <c r="W145" i="139"/>
  <c r="U145" i="139"/>
  <c r="S145" i="139"/>
  <c r="Q145" i="139"/>
  <c r="O145" i="139"/>
  <c r="M145" i="139"/>
  <c r="K145" i="139"/>
  <c r="I145" i="139"/>
  <c r="G145" i="139"/>
  <c r="E145" i="139"/>
  <c r="C145" i="139"/>
  <c r="AC119" i="139"/>
  <c r="AA119" i="139"/>
  <c r="Y119" i="139"/>
  <c r="W119" i="139"/>
  <c r="U119" i="139"/>
  <c r="S119" i="139"/>
  <c r="Q119" i="139"/>
  <c r="O119" i="139"/>
  <c r="M119" i="139"/>
  <c r="K119" i="139"/>
  <c r="G119" i="139"/>
  <c r="E119" i="139"/>
  <c r="C119" i="139"/>
  <c r="AC50" i="139"/>
  <c r="AA50" i="139"/>
  <c r="Y50" i="139"/>
  <c r="W50" i="139"/>
  <c r="U50" i="139"/>
  <c r="S50" i="139"/>
  <c r="Q50" i="139"/>
  <c r="O50" i="139"/>
  <c r="M50" i="139"/>
  <c r="K50" i="139"/>
  <c r="I50" i="139"/>
  <c r="G50" i="139"/>
  <c r="E50" i="139"/>
  <c r="C50" i="139"/>
  <c r="AC38" i="139"/>
  <c r="AA38" i="139"/>
  <c r="Y38" i="139"/>
  <c r="W38" i="139"/>
  <c r="U38" i="139"/>
  <c r="S38" i="139"/>
  <c r="Q38" i="139"/>
  <c r="O38" i="139"/>
  <c r="M38" i="139"/>
  <c r="K38" i="139"/>
  <c r="I38" i="139"/>
  <c r="G38" i="139"/>
  <c r="E38" i="139"/>
  <c r="C38" i="139"/>
  <c r="AC33" i="139"/>
  <c r="AA33" i="139"/>
  <c r="Y33" i="139"/>
  <c r="W33" i="139"/>
  <c r="U33" i="139"/>
  <c r="S33" i="139"/>
  <c r="Q33" i="139"/>
  <c r="O33" i="139"/>
  <c r="M33" i="139"/>
  <c r="K33" i="139"/>
  <c r="I33" i="139"/>
  <c r="G33" i="139"/>
  <c r="E33" i="139"/>
  <c r="C33" i="139"/>
  <c r="AF25" i="139"/>
  <c r="AC25" i="139"/>
  <c r="AA25" i="139"/>
  <c r="Y25" i="139"/>
  <c r="W25" i="139"/>
  <c r="U25" i="139"/>
  <c r="S25" i="139"/>
  <c r="Q25" i="139"/>
  <c r="O25" i="139"/>
  <c r="M25" i="139"/>
  <c r="K25" i="139"/>
  <c r="I25" i="139"/>
  <c r="G25" i="139"/>
  <c r="E25" i="139"/>
  <c r="C25" i="139"/>
  <c r="W119" i="137"/>
  <c r="AD38" i="137"/>
  <c r="J42" i="138"/>
  <c r="I42" i="138"/>
  <c r="H42" i="138"/>
  <c r="G42" i="138"/>
  <c r="F42" i="138"/>
  <c r="E42" i="138"/>
  <c r="D42" i="138"/>
  <c r="C42" i="138"/>
  <c r="K41" i="138"/>
  <c r="K40" i="138"/>
  <c r="K42" i="138" s="1"/>
  <c r="K38" i="138"/>
  <c r="K36" i="138"/>
  <c r="J35" i="138"/>
  <c r="I35" i="138"/>
  <c r="H35" i="138"/>
  <c r="G35" i="138"/>
  <c r="F35" i="138"/>
  <c r="E35" i="138"/>
  <c r="D35" i="138"/>
  <c r="C35" i="138"/>
  <c r="O34" i="138"/>
  <c r="N34" i="138"/>
  <c r="L34" i="138"/>
  <c r="J34" i="138"/>
  <c r="J37" i="138" s="1"/>
  <c r="I34" i="138"/>
  <c r="I37" i="138" s="1"/>
  <c r="H34" i="138"/>
  <c r="H37" i="138" s="1"/>
  <c r="G34" i="138"/>
  <c r="G37" i="138" s="1"/>
  <c r="F34" i="138"/>
  <c r="F39" i="138" s="1"/>
  <c r="E34" i="138"/>
  <c r="E39" i="138" s="1"/>
  <c r="D34" i="138"/>
  <c r="D39" i="138" s="1"/>
  <c r="C34" i="138"/>
  <c r="C39" i="138" s="1"/>
  <c r="K33" i="138"/>
  <c r="P32" i="138"/>
  <c r="K32" i="138"/>
  <c r="M32" i="138" s="1"/>
  <c r="K31" i="138"/>
  <c r="P30" i="138"/>
  <c r="K30" i="138"/>
  <c r="M30" i="138" s="1"/>
  <c r="K29" i="138"/>
  <c r="P28" i="138"/>
  <c r="K28" i="138"/>
  <c r="M28" i="138" s="1"/>
  <c r="K27" i="138"/>
  <c r="P26" i="138"/>
  <c r="K26" i="138"/>
  <c r="M26" i="138" s="1"/>
  <c r="K25" i="138"/>
  <c r="P24" i="138"/>
  <c r="K24" i="138"/>
  <c r="M24" i="138" s="1"/>
  <c r="K23" i="138"/>
  <c r="P22" i="138"/>
  <c r="K22" i="138"/>
  <c r="M22" i="138" s="1"/>
  <c r="K21" i="138"/>
  <c r="P20" i="138"/>
  <c r="K20" i="138"/>
  <c r="M20" i="138" s="1"/>
  <c r="K19" i="138"/>
  <c r="P18" i="138"/>
  <c r="K18" i="138"/>
  <c r="M18" i="138" s="1"/>
  <c r="K17" i="138"/>
  <c r="P16" i="138"/>
  <c r="K16" i="138"/>
  <c r="M16" i="138" s="1"/>
  <c r="K15" i="138"/>
  <c r="P14" i="138"/>
  <c r="K14" i="138"/>
  <c r="M14" i="138" s="1"/>
  <c r="K13" i="138"/>
  <c r="P12" i="138"/>
  <c r="K12" i="138"/>
  <c r="M12" i="138" s="1"/>
  <c r="K11" i="138"/>
  <c r="P10" i="138"/>
  <c r="K10" i="138"/>
  <c r="M10" i="138" s="1"/>
  <c r="K9" i="138"/>
  <c r="P8" i="138"/>
  <c r="K8" i="138"/>
  <c r="M8" i="138" s="1"/>
  <c r="K7" i="138"/>
  <c r="P6" i="138"/>
  <c r="K6" i="138"/>
  <c r="M6" i="138" s="1"/>
  <c r="AD152" i="137"/>
  <c r="AD148" i="137"/>
  <c r="AC145" i="137"/>
  <c r="AA145" i="137"/>
  <c r="Y145" i="137"/>
  <c r="W145" i="137"/>
  <c r="U145" i="137"/>
  <c r="S145" i="137"/>
  <c r="Q145" i="137"/>
  <c r="O145" i="137"/>
  <c r="M145" i="137"/>
  <c r="K145" i="137"/>
  <c r="I145" i="137"/>
  <c r="G145" i="137"/>
  <c r="E145" i="137"/>
  <c r="C145" i="137"/>
  <c r="AC119" i="137"/>
  <c r="AA119" i="137"/>
  <c r="Y119" i="137"/>
  <c r="U119" i="137"/>
  <c r="S119" i="137"/>
  <c r="Q119" i="137"/>
  <c r="O119" i="137"/>
  <c r="M119" i="137"/>
  <c r="K119" i="137"/>
  <c r="I119" i="137"/>
  <c r="G119" i="137"/>
  <c r="E119" i="137"/>
  <c r="C119" i="137"/>
  <c r="AC50" i="137"/>
  <c r="AA50" i="137"/>
  <c r="Y50" i="137"/>
  <c r="W50" i="137"/>
  <c r="U50" i="137"/>
  <c r="S50" i="137"/>
  <c r="Q50" i="137"/>
  <c r="O50" i="137"/>
  <c r="M50" i="137"/>
  <c r="K50" i="137"/>
  <c r="I50" i="137"/>
  <c r="G50" i="137"/>
  <c r="E50" i="137"/>
  <c r="C50" i="137"/>
  <c r="AC38" i="137"/>
  <c r="AA38" i="137"/>
  <c r="Y38" i="137"/>
  <c r="W38" i="137"/>
  <c r="U38" i="137"/>
  <c r="S38" i="137"/>
  <c r="Q38" i="137"/>
  <c r="O38" i="137"/>
  <c r="M38" i="137"/>
  <c r="K38" i="137"/>
  <c r="I38" i="137"/>
  <c r="G38" i="137"/>
  <c r="E38" i="137"/>
  <c r="C38" i="137"/>
  <c r="AC33" i="137"/>
  <c r="AA33" i="137"/>
  <c r="Y33" i="137"/>
  <c r="W33" i="137"/>
  <c r="U33" i="137"/>
  <c r="S33" i="137"/>
  <c r="Q33" i="137"/>
  <c r="O33" i="137"/>
  <c r="M33" i="137"/>
  <c r="K33" i="137"/>
  <c r="I33" i="137"/>
  <c r="G33" i="137"/>
  <c r="E33" i="137"/>
  <c r="C33" i="137"/>
  <c r="AF25" i="137"/>
  <c r="AC25" i="137"/>
  <c r="AA25" i="137"/>
  <c r="Y25" i="137"/>
  <c r="W25" i="137"/>
  <c r="U25" i="137"/>
  <c r="S25" i="137"/>
  <c r="Q25" i="137"/>
  <c r="O25" i="137"/>
  <c r="M25" i="137"/>
  <c r="K25" i="137"/>
  <c r="I25" i="137"/>
  <c r="G25" i="137"/>
  <c r="E25" i="137"/>
  <c r="C25" i="137"/>
  <c r="C146" i="137" s="1"/>
  <c r="W50" i="135"/>
  <c r="AD149" i="150" l="1"/>
  <c r="AB150" i="150"/>
  <c r="R150" i="150"/>
  <c r="D150" i="150"/>
  <c r="T150" i="150"/>
  <c r="F150" i="150"/>
  <c r="X150" i="150"/>
  <c r="N150" i="150"/>
  <c r="Z150" i="150"/>
  <c r="P150" i="150"/>
  <c r="V150" i="150"/>
  <c r="J150" i="150"/>
  <c r="L150" i="150"/>
  <c r="H150" i="150"/>
  <c r="AD25" i="139"/>
  <c r="AD24" i="139" s="1"/>
  <c r="K37" i="142"/>
  <c r="K39" i="142"/>
  <c r="M34" i="142"/>
  <c r="AB149" i="141"/>
  <c r="AD146" i="141"/>
  <c r="AD145" i="139"/>
  <c r="AD144" i="139" s="1"/>
  <c r="K37" i="140"/>
  <c r="K39" i="140"/>
  <c r="M34" i="140"/>
  <c r="E146" i="139"/>
  <c r="D149" i="139" s="1"/>
  <c r="U146" i="139"/>
  <c r="T149" i="139" s="1"/>
  <c r="I146" i="139"/>
  <c r="H149" i="139" s="1"/>
  <c r="AD119" i="139"/>
  <c r="AD118" i="139" s="1"/>
  <c r="AD50" i="139"/>
  <c r="AD49" i="139" s="1"/>
  <c r="AD38" i="139"/>
  <c r="AD37" i="139" s="1"/>
  <c r="AC146" i="139"/>
  <c r="AB149" i="139" s="1"/>
  <c r="AA146" i="139"/>
  <c r="Z149" i="139" s="1"/>
  <c r="Y146" i="139"/>
  <c r="X149" i="139" s="1"/>
  <c r="W146" i="139"/>
  <c r="V149" i="139" s="1"/>
  <c r="AD33" i="139"/>
  <c r="AD32" i="139" s="1"/>
  <c r="S146" i="139"/>
  <c r="R149" i="139" s="1"/>
  <c r="Q146" i="139"/>
  <c r="P149" i="139" s="1"/>
  <c r="G146" i="139"/>
  <c r="F149" i="139" s="1"/>
  <c r="K146" i="139"/>
  <c r="J149" i="139" s="1"/>
  <c r="M146" i="139"/>
  <c r="L149" i="139" s="1"/>
  <c r="O146" i="139"/>
  <c r="N149" i="139" s="1"/>
  <c r="C146" i="139"/>
  <c r="AD25" i="137"/>
  <c r="AD24" i="137" s="1"/>
  <c r="U146" i="137"/>
  <c r="AD37" i="137"/>
  <c r="AD33" i="137"/>
  <c r="AD32" i="137" s="1"/>
  <c r="P34" i="138"/>
  <c r="K35" i="138"/>
  <c r="C37" i="138"/>
  <c r="D37" i="138"/>
  <c r="E37" i="138"/>
  <c r="G39" i="138"/>
  <c r="H39" i="138"/>
  <c r="K34" i="138"/>
  <c r="I39" i="138"/>
  <c r="J39" i="138"/>
  <c r="F37" i="138"/>
  <c r="AD145" i="137"/>
  <c r="AD144" i="137" s="1"/>
  <c r="E146" i="137"/>
  <c r="D149" i="137" s="1"/>
  <c r="I146" i="137"/>
  <c r="H149" i="137" s="1"/>
  <c r="AD119" i="137"/>
  <c r="AD118" i="137" s="1"/>
  <c r="M146" i="137"/>
  <c r="L149" i="137" s="1"/>
  <c r="AD50" i="137"/>
  <c r="AD49" i="137" s="1"/>
  <c r="AA146" i="137"/>
  <c r="Z149" i="137" s="1"/>
  <c r="AC146" i="137"/>
  <c r="AB149" i="137" s="1"/>
  <c r="Y146" i="137"/>
  <c r="X149" i="137" s="1"/>
  <c r="W146" i="137"/>
  <c r="V149" i="137" s="1"/>
  <c r="S146" i="137"/>
  <c r="R149" i="137" s="1"/>
  <c r="Q146" i="137"/>
  <c r="P149" i="137" s="1"/>
  <c r="O146" i="137"/>
  <c r="N149" i="137" s="1"/>
  <c r="K146" i="137"/>
  <c r="J149" i="137" s="1"/>
  <c r="G146" i="137"/>
  <c r="F149" i="137" s="1"/>
  <c r="B149" i="137"/>
  <c r="T149" i="137"/>
  <c r="J42" i="147"/>
  <c r="I42" i="147"/>
  <c r="H42" i="147"/>
  <c r="G42" i="147"/>
  <c r="F42" i="147"/>
  <c r="E42" i="147"/>
  <c r="D42" i="147"/>
  <c r="C42" i="147"/>
  <c r="K41" i="147"/>
  <c r="K40" i="147"/>
  <c r="K42" i="147" s="1"/>
  <c r="H39" i="147"/>
  <c r="K38" i="147"/>
  <c r="H37" i="147"/>
  <c r="K36" i="147"/>
  <c r="J35" i="147"/>
  <c r="I35" i="147"/>
  <c r="H35" i="147"/>
  <c r="G35" i="147"/>
  <c r="F35" i="147"/>
  <c r="E35" i="147"/>
  <c r="D35" i="147"/>
  <c r="C35" i="147"/>
  <c r="O34" i="147"/>
  <c r="N34" i="147"/>
  <c r="L34" i="147"/>
  <c r="J34" i="147"/>
  <c r="J37" i="147" s="1"/>
  <c r="I34" i="147"/>
  <c r="I39" i="147" s="1"/>
  <c r="H34" i="147"/>
  <c r="G34" i="147"/>
  <c r="G39" i="147" s="1"/>
  <c r="F34" i="147"/>
  <c r="F39" i="147" s="1"/>
  <c r="E34" i="147"/>
  <c r="E39" i="147" s="1"/>
  <c r="D34" i="147"/>
  <c r="D39" i="147" s="1"/>
  <c r="C34" i="147"/>
  <c r="C39" i="147" s="1"/>
  <c r="K33" i="147"/>
  <c r="P32" i="147"/>
  <c r="K32" i="147"/>
  <c r="M32" i="147" s="1"/>
  <c r="K31" i="147"/>
  <c r="P30" i="147"/>
  <c r="K30" i="147"/>
  <c r="M30" i="147" s="1"/>
  <c r="K29" i="147"/>
  <c r="P28" i="147"/>
  <c r="K28" i="147"/>
  <c r="M28" i="147" s="1"/>
  <c r="K27" i="147"/>
  <c r="P26" i="147"/>
  <c r="K26" i="147"/>
  <c r="M26" i="147" s="1"/>
  <c r="K25" i="147"/>
  <c r="P24" i="147"/>
  <c r="K24" i="147"/>
  <c r="M24" i="147" s="1"/>
  <c r="K23" i="147"/>
  <c r="P22" i="147"/>
  <c r="K22" i="147"/>
  <c r="M22" i="147" s="1"/>
  <c r="K21" i="147"/>
  <c r="P20" i="147"/>
  <c r="K20" i="147"/>
  <c r="M20" i="147" s="1"/>
  <c r="K19" i="147"/>
  <c r="P18" i="147"/>
  <c r="K18" i="147"/>
  <c r="M18" i="147" s="1"/>
  <c r="K17" i="147"/>
  <c r="P16" i="147"/>
  <c r="K16" i="147"/>
  <c r="M16" i="147" s="1"/>
  <c r="K15" i="147"/>
  <c r="P14" i="147"/>
  <c r="K14" i="147"/>
  <c r="M14" i="147" s="1"/>
  <c r="K13" i="147"/>
  <c r="P12" i="147"/>
  <c r="K12" i="147"/>
  <c r="M12" i="147" s="1"/>
  <c r="K11" i="147"/>
  <c r="P10" i="147"/>
  <c r="K10" i="147"/>
  <c r="M10" i="147" s="1"/>
  <c r="K9" i="147"/>
  <c r="P8" i="147"/>
  <c r="K8" i="147"/>
  <c r="M8" i="147" s="1"/>
  <c r="K7" i="147"/>
  <c r="P6" i="147"/>
  <c r="K6" i="147"/>
  <c r="AD152" i="135"/>
  <c r="AD148" i="135"/>
  <c r="AC145" i="135"/>
  <c r="AA145" i="135"/>
  <c r="Y145" i="135"/>
  <c r="W145" i="135"/>
  <c r="U145" i="135"/>
  <c r="S145" i="135"/>
  <c r="Q145" i="135"/>
  <c r="O145" i="135"/>
  <c r="M145" i="135"/>
  <c r="K145" i="135"/>
  <c r="I145" i="135"/>
  <c r="G145" i="135"/>
  <c r="E145" i="135"/>
  <c r="C145" i="135"/>
  <c r="AC119" i="135"/>
  <c r="AA119" i="135"/>
  <c r="Y119" i="135"/>
  <c r="W119" i="135"/>
  <c r="U119" i="135"/>
  <c r="S119" i="135"/>
  <c r="Q119" i="135"/>
  <c r="O119" i="135"/>
  <c r="M119" i="135"/>
  <c r="K119" i="135"/>
  <c r="I119" i="135"/>
  <c r="G119" i="135"/>
  <c r="E119" i="135"/>
  <c r="C119" i="135"/>
  <c r="AC50" i="135"/>
  <c r="AA50" i="135"/>
  <c r="Y50" i="135"/>
  <c r="U50" i="135"/>
  <c r="S50" i="135"/>
  <c r="Q50" i="135"/>
  <c r="O50" i="135"/>
  <c r="M50" i="135"/>
  <c r="K50" i="135"/>
  <c r="I50" i="135"/>
  <c r="G50" i="135"/>
  <c r="E50" i="135"/>
  <c r="C50" i="135"/>
  <c r="AC38" i="135"/>
  <c r="AA38" i="135"/>
  <c r="Y38" i="135"/>
  <c r="W38" i="135"/>
  <c r="U38" i="135"/>
  <c r="S38" i="135"/>
  <c r="Q38" i="135"/>
  <c r="O38" i="135"/>
  <c r="M38" i="135"/>
  <c r="K38" i="135"/>
  <c r="I38" i="135"/>
  <c r="G38" i="135"/>
  <c r="E38" i="135"/>
  <c r="C38" i="135"/>
  <c r="AC33" i="135"/>
  <c r="AA33" i="135"/>
  <c r="Y33" i="135"/>
  <c r="W33" i="135"/>
  <c r="U33" i="135"/>
  <c r="S33" i="135"/>
  <c r="Q33" i="135"/>
  <c r="O33" i="135"/>
  <c r="M33" i="135"/>
  <c r="K33" i="135"/>
  <c r="I33" i="135"/>
  <c r="G33" i="135"/>
  <c r="E33" i="135"/>
  <c r="C33" i="135"/>
  <c r="AF25" i="135"/>
  <c r="AC25" i="135"/>
  <c r="AA25" i="135"/>
  <c r="Y25" i="135"/>
  <c r="W25" i="135"/>
  <c r="U25" i="135"/>
  <c r="S25" i="135"/>
  <c r="Q25" i="135"/>
  <c r="O25" i="135"/>
  <c r="M25" i="135"/>
  <c r="K25" i="135"/>
  <c r="I25" i="135"/>
  <c r="G25" i="135"/>
  <c r="E25" i="135"/>
  <c r="C25" i="135"/>
  <c r="AD33" i="133"/>
  <c r="J42" i="134"/>
  <c r="I42" i="134"/>
  <c r="H42" i="134"/>
  <c r="G42" i="134"/>
  <c r="F42" i="134"/>
  <c r="E42" i="134"/>
  <c r="D42" i="134"/>
  <c r="C42" i="134"/>
  <c r="K41" i="134"/>
  <c r="K40" i="134"/>
  <c r="K42" i="134" s="1"/>
  <c r="H39" i="134"/>
  <c r="K38" i="134"/>
  <c r="H37" i="134"/>
  <c r="K36" i="134"/>
  <c r="J35" i="134"/>
  <c r="I35" i="134"/>
  <c r="H35" i="134"/>
  <c r="G35" i="134"/>
  <c r="F35" i="134"/>
  <c r="E35" i="134"/>
  <c r="D35" i="134"/>
  <c r="C35" i="134"/>
  <c r="O34" i="134"/>
  <c r="N34" i="134"/>
  <c r="L34" i="134"/>
  <c r="J34" i="134"/>
  <c r="J37" i="134" s="1"/>
  <c r="I34" i="134"/>
  <c r="I37" i="134" s="1"/>
  <c r="H34" i="134"/>
  <c r="G34" i="134"/>
  <c r="G39" i="134" s="1"/>
  <c r="F34" i="134"/>
  <c r="F39" i="134" s="1"/>
  <c r="E34" i="134"/>
  <c r="E37" i="134" s="1"/>
  <c r="D34" i="134"/>
  <c r="D37" i="134" s="1"/>
  <c r="C34" i="134"/>
  <c r="C39" i="134" s="1"/>
  <c r="K33" i="134"/>
  <c r="P32" i="134"/>
  <c r="K32" i="134"/>
  <c r="M32" i="134" s="1"/>
  <c r="K31" i="134"/>
  <c r="P30" i="134"/>
  <c r="K30" i="134"/>
  <c r="M30" i="134" s="1"/>
  <c r="K29" i="134"/>
  <c r="P28" i="134"/>
  <c r="K28" i="134"/>
  <c r="M28" i="134" s="1"/>
  <c r="K27" i="134"/>
  <c r="P26" i="134"/>
  <c r="K26" i="134"/>
  <c r="M26" i="134" s="1"/>
  <c r="K25" i="134"/>
  <c r="P24" i="134"/>
  <c r="K24" i="134"/>
  <c r="M24" i="134" s="1"/>
  <c r="K23" i="134"/>
  <c r="P22" i="134"/>
  <c r="K22" i="134"/>
  <c r="M22" i="134" s="1"/>
  <c r="K21" i="134"/>
  <c r="P20" i="134"/>
  <c r="K20" i="134"/>
  <c r="M20" i="134" s="1"/>
  <c r="K19" i="134"/>
  <c r="P18" i="134"/>
  <c r="K18" i="134"/>
  <c r="M18" i="134" s="1"/>
  <c r="K17" i="134"/>
  <c r="P16" i="134"/>
  <c r="K16" i="134"/>
  <c r="M16" i="134" s="1"/>
  <c r="K15" i="134"/>
  <c r="P14" i="134"/>
  <c r="K14" i="134"/>
  <c r="M14" i="134" s="1"/>
  <c r="K13" i="134"/>
  <c r="P12" i="134"/>
  <c r="K12" i="134"/>
  <c r="M12" i="134" s="1"/>
  <c r="K11" i="134"/>
  <c r="P10" i="134"/>
  <c r="K10" i="134"/>
  <c r="M10" i="134" s="1"/>
  <c r="K9" i="134"/>
  <c r="P8" i="134"/>
  <c r="K8" i="134"/>
  <c r="M8" i="134" s="1"/>
  <c r="K7" i="134"/>
  <c r="P6" i="134"/>
  <c r="K6" i="134"/>
  <c r="M6" i="134" s="1"/>
  <c r="AD152" i="133"/>
  <c r="AD148" i="133"/>
  <c r="AC145" i="133"/>
  <c r="AA145" i="133"/>
  <c r="Y145" i="133"/>
  <c r="W145" i="133"/>
  <c r="U145" i="133"/>
  <c r="S145" i="133"/>
  <c r="Q145" i="133"/>
  <c r="O145" i="133"/>
  <c r="M145" i="133"/>
  <c r="K145" i="133"/>
  <c r="I145" i="133"/>
  <c r="G145" i="133"/>
  <c r="E145" i="133"/>
  <c r="C145" i="133"/>
  <c r="AC119" i="133"/>
  <c r="AA119" i="133"/>
  <c r="Y119" i="133"/>
  <c r="W119" i="133"/>
  <c r="U119" i="133"/>
  <c r="S119" i="133"/>
  <c r="Q119" i="133"/>
  <c r="O119" i="133"/>
  <c r="M119" i="133"/>
  <c r="K119" i="133"/>
  <c r="I119" i="133"/>
  <c r="G119" i="133"/>
  <c r="E119" i="133"/>
  <c r="C119" i="133"/>
  <c r="AC50" i="133"/>
  <c r="AA50" i="133"/>
  <c r="Y50" i="133"/>
  <c r="W50" i="133"/>
  <c r="U50" i="133"/>
  <c r="S50" i="133"/>
  <c r="Q50" i="133"/>
  <c r="O50" i="133"/>
  <c r="M50" i="133"/>
  <c r="K50" i="133"/>
  <c r="I50" i="133"/>
  <c r="G50" i="133"/>
  <c r="E50" i="133"/>
  <c r="C50" i="133"/>
  <c r="AC38" i="133"/>
  <c r="AA38" i="133"/>
  <c r="Y38" i="133"/>
  <c r="W38" i="133"/>
  <c r="U38" i="133"/>
  <c r="S38" i="133"/>
  <c r="Q38" i="133"/>
  <c r="O38" i="133"/>
  <c r="M38" i="133"/>
  <c r="K38" i="133"/>
  <c r="I38" i="133"/>
  <c r="G38" i="133"/>
  <c r="E38" i="133"/>
  <c r="C38" i="133"/>
  <c r="AC33" i="133"/>
  <c r="AA33" i="133"/>
  <c r="Y33" i="133"/>
  <c r="W33" i="133"/>
  <c r="U33" i="133"/>
  <c r="S33" i="133"/>
  <c r="Q33" i="133"/>
  <c r="O33" i="133"/>
  <c r="M33" i="133"/>
  <c r="K33" i="133"/>
  <c r="I33" i="133"/>
  <c r="G33" i="133"/>
  <c r="E33" i="133"/>
  <c r="C33" i="133"/>
  <c r="AF25" i="133"/>
  <c r="AC25" i="133"/>
  <c r="AA25" i="133"/>
  <c r="Y25" i="133"/>
  <c r="W25" i="133"/>
  <c r="U25" i="133"/>
  <c r="U146" i="133" s="1"/>
  <c r="S25" i="133"/>
  <c r="Q25" i="133"/>
  <c r="O25" i="133"/>
  <c r="M25" i="133"/>
  <c r="K25" i="133"/>
  <c r="I25" i="133"/>
  <c r="G25" i="133"/>
  <c r="E25" i="133"/>
  <c r="C25" i="133"/>
  <c r="J42" i="131"/>
  <c r="I42" i="131"/>
  <c r="H42" i="131"/>
  <c r="G42" i="131"/>
  <c r="F42" i="131"/>
  <c r="E42" i="131"/>
  <c r="D42" i="131"/>
  <c r="C42" i="131"/>
  <c r="K41" i="131"/>
  <c r="K40" i="131"/>
  <c r="K42" i="131" s="1"/>
  <c r="K38" i="131"/>
  <c r="H37" i="131"/>
  <c r="K36" i="131"/>
  <c r="J35" i="131"/>
  <c r="I35" i="131"/>
  <c r="H35" i="131"/>
  <c r="G35" i="131"/>
  <c r="F35" i="131"/>
  <c r="E35" i="131"/>
  <c r="D35" i="131"/>
  <c r="C35" i="131"/>
  <c r="O34" i="131"/>
  <c r="N34" i="131"/>
  <c r="L34" i="131"/>
  <c r="J34" i="131"/>
  <c r="J37" i="131" s="1"/>
  <c r="I34" i="131"/>
  <c r="I39" i="131" s="1"/>
  <c r="H34" i="131"/>
  <c r="H39" i="131" s="1"/>
  <c r="G34" i="131"/>
  <c r="G37" i="131" s="1"/>
  <c r="F34" i="131"/>
  <c r="F39" i="131" s="1"/>
  <c r="E34" i="131"/>
  <c r="E37" i="131" s="1"/>
  <c r="D34" i="131"/>
  <c r="D37" i="131" s="1"/>
  <c r="C34" i="131"/>
  <c r="C39" i="131" s="1"/>
  <c r="K33" i="131"/>
  <c r="P32" i="131"/>
  <c r="K32" i="131"/>
  <c r="M32" i="131" s="1"/>
  <c r="K31" i="131"/>
  <c r="P30" i="131"/>
  <c r="K30" i="131"/>
  <c r="M30" i="131" s="1"/>
  <c r="K29" i="131"/>
  <c r="P28" i="131"/>
  <c r="K28" i="131"/>
  <c r="M28" i="131" s="1"/>
  <c r="K27" i="131"/>
  <c r="P26" i="131"/>
  <c r="K26" i="131"/>
  <c r="M26" i="131" s="1"/>
  <c r="K25" i="131"/>
  <c r="P24" i="131"/>
  <c r="K24" i="131"/>
  <c r="M24" i="131" s="1"/>
  <c r="K23" i="131"/>
  <c r="P22" i="131"/>
  <c r="K22" i="131"/>
  <c r="M22" i="131" s="1"/>
  <c r="K21" i="131"/>
  <c r="P20" i="131"/>
  <c r="K20" i="131"/>
  <c r="M20" i="131" s="1"/>
  <c r="K19" i="131"/>
  <c r="P18" i="131"/>
  <c r="K18" i="131"/>
  <c r="M18" i="131" s="1"/>
  <c r="K17" i="131"/>
  <c r="P16" i="131"/>
  <c r="K16" i="131"/>
  <c r="M16" i="131" s="1"/>
  <c r="K15" i="131"/>
  <c r="P14" i="131"/>
  <c r="K14" i="131"/>
  <c r="M14" i="131" s="1"/>
  <c r="K13" i="131"/>
  <c r="P12" i="131"/>
  <c r="K12" i="131"/>
  <c r="M12" i="131" s="1"/>
  <c r="K11" i="131"/>
  <c r="P10" i="131"/>
  <c r="K10" i="131"/>
  <c r="M10" i="131" s="1"/>
  <c r="K9" i="131"/>
  <c r="P8" i="131"/>
  <c r="K8" i="131"/>
  <c r="M8" i="131" s="1"/>
  <c r="K7" i="131"/>
  <c r="P6" i="131"/>
  <c r="K6" i="131"/>
  <c r="AD152" i="130"/>
  <c r="AD148" i="130"/>
  <c r="AC145" i="130"/>
  <c r="AA145" i="130"/>
  <c r="Y145" i="130"/>
  <c r="W145" i="130"/>
  <c r="U145" i="130"/>
  <c r="S145" i="130"/>
  <c r="Q145" i="130"/>
  <c r="O145" i="130"/>
  <c r="M145" i="130"/>
  <c r="K145" i="130"/>
  <c r="I145" i="130"/>
  <c r="G145" i="130"/>
  <c r="E145" i="130"/>
  <c r="C145" i="130"/>
  <c r="AC119" i="130"/>
  <c r="AA119" i="130"/>
  <c r="Y119" i="130"/>
  <c r="W119" i="130"/>
  <c r="U119" i="130"/>
  <c r="S119" i="130"/>
  <c r="Q119" i="130"/>
  <c r="O119" i="130"/>
  <c r="M119" i="130"/>
  <c r="K119" i="130"/>
  <c r="I119" i="130"/>
  <c r="G119" i="130"/>
  <c r="E119" i="130"/>
  <c r="C119" i="130"/>
  <c r="AC50" i="130"/>
  <c r="AA50" i="130"/>
  <c r="Y50" i="130"/>
  <c r="W50" i="130"/>
  <c r="U50" i="130"/>
  <c r="S50" i="130"/>
  <c r="Q50" i="130"/>
  <c r="O50" i="130"/>
  <c r="M50" i="130"/>
  <c r="K50" i="130"/>
  <c r="I50" i="130"/>
  <c r="G50" i="130"/>
  <c r="E50" i="130"/>
  <c r="C50" i="130"/>
  <c r="AC38" i="130"/>
  <c r="AA38" i="130"/>
  <c r="Y38" i="130"/>
  <c r="W38" i="130"/>
  <c r="U38" i="130"/>
  <c r="S38" i="130"/>
  <c r="Q38" i="130"/>
  <c r="O38" i="130"/>
  <c r="M38" i="130"/>
  <c r="K38" i="130"/>
  <c r="I38" i="130"/>
  <c r="G38" i="130"/>
  <c r="E38" i="130"/>
  <c r="C38" i="130"/>
  <c r="AC33" i="130"/>
  <c r="AA33" i="130"/>
  <c r="Y33" i="130"/>
  <c r="W33" i="130"/>
  <c r="U33" i="130"/>
  <c r="S33" i="130"/>
  <c r="Q33" i="130"/>
  <c r="O33" i="130"/>
  <c r="M33" i="130"/>
  <c r="K33" i="130"/>
  <c r="I33" i="130"/>
  <c r="G33" i="130"/>
  <c r="E33" i="130"/>
  <c r="C33" i="130"/>
  <c r="AD33" i="130" s="1"/>
  <c r="AF25" i="130"/>
  <c r="AC25" i="130"/>
  <c r="AA25" i="130"/>
  <c r="Y25" i="130"/>
  <c r="W25" i="130"/>
  <c r="U25" i="130"/>
  <c r="S25" i="130"/>
  <c r="Q25" i="130"/>
  <c r="O25" i="130"/>
  <c r="M25" i="130"/>
  <c r="K25" i="130"/>
  <c r="I25" i="130"/>
  <c r="G25" i="130"/>
  <c r="E25" i="130"/>
  <c r="C25" i="130"/>
  <c r="J42" i="129"/>
  <c r="I42" i="129"/>
  <c r="H42" i="129"/>
  <c r="G42" i="129"/>
  <c r="F42" i="129"/>
  <c r="E42" i="129"/>
  <c r="D42" i="129"/>
  <c r="C42" i="129"/>
  <c r="K41" i="129"/>
  <c r="K40" i="129"/>
  <c r="K42" i="129" s="1"/>
  <c r="K38" i="129"/>
  <c r="K36" i="129"/>
  <c r="J35" i="129"/>
  <c r="I35" i="129"/>
  <c r="H35" i="129"/>
  <c r="G35" i="129"/>
  <c r="F35" i="129"/>
  <c r="E35" i="129"/>
  <c r="D35" i="129"/>
  <c r="C35" i="129"/>
  <c r="O34" i="129"/>
  <c r="N34" i="129"/>
  <c r="L34" i="129"/>
  <c r="J34" i="129"/>
  <c r="J39" i="129" s="1"/>
  <c r="I34" i="129"/>
  <c r="I37" i="129" s="1"/>
  <c r="H34" i="129"/>
  <c r="H37" i="129" s="1"/>
  <c r="G34" i="129"/>
  <c r="G37" i="129" s="1"/>
  <c r="F34" i="129"/>
  <c r="F37" i="129" s="1"/>
  <c r="E34" i="129"/>
  <c r="E37" i="129" s="1"/>
  <c r="D34" i="129"/>
  <c r="D37" i="129" s="1"/>
  <c r="C34" i="129"/>
  <c r="C39" i="129" s="1"/>
  <c r="K33" i="129"/>
  <c r="P32" i="129"/>
  <c r="K32" i="129"/>
  <c r="M32" i="129" s="1"/>
  <c r="K31" i="129"/>
  <c r="P30" i="129"/>
  <c r="K30" i="129"/>
  <c r="M30" i="129" s="1"/>
  <c r="K29" i="129"/>
  <c r="P28" i="129"/>
  <c r="K28" i="129"/>
  <c r="M28" i="129" s="1"/>
  <c r="K27" i="129"/>
  <c r="P26" i="129"/>
  <c r="K26" i="129"/>
  <c r="M26" i="129" s="1"/>
  <c r="K25" i="129"/>
  <c r="P24" i="129"/>
  <c r="K24" i="129"/>
  <c r="M24" i="129" s="1"/>
  <c r="K23" i="129"/>
  <c r="P22" i="129"/>
  <c r="K22" i="129"/>
  <c r="M22" i="129" s="1"/>
  <c r="K21" i="129"/>
  <c r="P20" i="129"/>
  <c r="K20" i="129"/>
  <c r="M20" i="129" s="1"/>
  <c r="K19" i="129"/>
  <c r="P18" i="129"/>
  <c r="K18" i="129"/>
  <c r="M18" i="129" s="1"/>
  <c r="K17" i="129"/>
  <c r="P16" i="129"/>
  <c r="K16" i="129"/>
  <c r="M16" i="129" s="1"/>
  <c r="K15" i="129"/>
  <c r="P14" i="129"/>
  <c r="K14" i="129"/>
  <c r="M14" i="129" s="1"/>
  <c r="K13" i="129"/>
  <c r="P12" i="129"/>
  <c r="K12" i="129"/>
  <c r="M12" i="129" s="1"/>
  <c r="K11" i="129"/>
  <c r="P10" i="129"/>
  <c r="K10" i="129"/>
  <c r="M10" i="129" s="1"/>
  <c r="K9" i="129"/>
  <c r="P8" i="129"/>
  <c r="K8" i="129"/>
  <c r="M8" i="129" s="1"/>
  <c r="K7" i="129"/>
  <c r="P6" i="129"/>
  <c r="K6" i="129"/>
  <c r="M6" i="129" s="1"/>
  <c r="AD152" i="128"/>
  <c r="AD148" i="128"/>
  <c r="AC145" i="128"/>
  <c r="AA145" i="128"/>
  <c r="Y145" i="128"/>
  <c r="W145" i="128"/>
  <c r="U145" i="128"/>
  <c r="S145" i="128"/>
  <c r="Q145" i="128"/>
  <c r="O145" i="128"/>
  <c r="M145" i="128"/>
  <c r="K145" i="128"/>
  <c r="I145" i="128"/>
  <c r="G145" i="128"/>
  <c r="E145" i="128"/>
  <c r="C145" i="128"/>
  <c r="AC119" i="128"/>
  <c r="AA119" i="128"/>
  <c r="Y119" i="128"/>
  <c r="W119" i="128"/>
  <c r="U119" i="128"/>
  <c r="S119" i="128"/>
  <c r="Q119" i="128"/>
  <c r="O119" i="128"/>
  <c r="M119" i="128"/>
  <c r="K119" i="128"/>
  <c r="I119" i="128"/>
  <c r="G119" i="128"/>
  <c r="E119" i="128"/>
  <c r="C119" i="128"/>
  <c r="AC50" i="128"/>
  <c r="AA50" i="128"/>
  <c r="Y50" i="128"/>
  <c r="W50" i="128"/>
  <c r="U50" i="128"/>
  <c r="S50" i="128"/>
  <c r="Q50" i="128"/>
  <c r="O50" i="128"/>
  <c r="M50" i="128"/>
  <c r="K50" i="128"/>
  <c r="I50" i="128"/>
  <c r="G50" i="128"/>
  <c r="E50" i="128"/>
  <c r="C50" i="128"/>
  <c r="AC38" i="128"/>
  <c r="AA38" i="128"/>
  <c r="Y38" i="128"/>
  <c r="W38" i="128"/>
  <c r="U38" i="128"/>
  <c r="S38" i="128"/>
  <c r="Q38" i="128"/>
  <c r="O38" i="128"/>
  <c r="M38" i="128"/>
  <c r="K38" i="128"/>
  <c r="I38" i="128"/>
  <c r="G38" i="128"/>
  <c r="E38" i="128"/>
  <c r="C38" i="128"/>
  <c r="AC33" i="128"/>
  <c r="AA33" i="128"/>
  <c r="Y33" i="128"/>
  <c r="W33" i="128"/>
  <c r="U33" i="128"/>
  <c r="S33" i="128"/>
  <c r="Q33" i="128"/>
  <c r="O33" i="128"/>
  <c r="M33" i="128"/>
  <c r="K33" i="128"/>
  <c r="I33" i="128"/>
  <c r="G33" i="128"/>
  <c r="E33" i="128"/>
  <c r="C33" i="128"/>
  <c r="AF25" i="128"/>
  <c r="AC25" i="128"/>
  <c r="AA25" i="128"/>
  <c r="Y25" i="128"/>
  <c r="W25" i="128"/>
  <c r="U25" i="128"/>
  <c r="S25" i="128"/>
  <c r="Q25" i="128"/>
  <c r="O25" i="128"/>
  <c r="M25" i="128"/>
  <c r="K25" i="128"/>
  <c r="I25" i="128"/>
  <c r="G25" i="128"/>
  <c r="E25" i="128"/>
  <c r="C25" i="128"/>
  <c r="AD119" i="126"/>
  <c r="W119" i="126"/>
  <c r="AD38" i="126"/>
  <c r="J42" i="127"/>
  <c r="I42" i="127"/>
  <c r="H42" i="127"/>
  <c r="G42" i="127"/>
  <c r="F42" i="127"/>
  <c r="E42" i="127"/>
  <c r="D42" i="127"/>
  <c r="C42" i="127"/>
  <c r="K41" i="127"/>
  <c r="K40" i="127"/>
  <c r="H39" i="127"/>
  <c r="K38" i="127"/>
  <c r="H37" i="127"/>
  <c r="K36" i="127"/>
  <c r="J35" i="127"/>
  <c r="I35" i="127"/>
  <c r="H35" i="127"/>
  <c r="G35" i="127"/>
  <c r="F35" i="127"/>
  <c r="E35" i="127"/>
  <c r="D35" i="127"/>
  <c r="C35" i="127"/>
  <c r="O34" i="127"/>
  <c r="N34" i="127"/>
  <c r="L34" i="127"/>
  <c r="J34" i="127"/>
  <c r="J37" i="127" s="1"/>
  <c r="I34" i="127"/>
  <c r="I37" i="127" s="1"/>
  <c r="H34" i="127"/>
  <c r="G34" i="127"/>
  <c r="G37" i="127" s="1"/>
  <c r="F34" i="127"/>
  <c r="F39" i="127" s="1"/>
  <c r="E34" i="127"/>
  <c r="E39" i="127" s="1"/>
  <c r="D34" i="127"/>
  <c r="D39" i="127" s="1"/>
  <c r="C34" i="127"/>
  <c r="C39" i="127" s="1"/>
  <c r="K33" i="127"/>
  <c r="P32" i="127"/>
  <c r="K32" i="127"/>
  <c r="M32" i="127" s="1"/>
  <c r="K31" i="127"/>
  <c r="P30" i="127"/>
  <c r="K30" i="127"/>
  <c r="M30" i="127" s="1"/>
  <c r="K29" i="127"/>
  <c r="P28" i="127"/>
  <c r="K28" i="127"/>
  <c r="M28" i="127" s="1"/>
  <c r="K27" i="127"/>
  <c r="P26" i="127"/>
  <c r="K26" i="127"/>
  <c r="M26" i="127" s="1"/>
  <c r="K25" i="127"/>
  <c r="P24" i="127"/>
  <c r="K24" i="127"/>
  <c r="M24" i="127" s="1"/>
  <c r="K23" i="127"/>
  <c r="P22" i="127"/>
  <c r="K22" i="127"/>
  <c r="M22" i="127" s="1"/>
  <c r="K21" i="127"/>
  <c r="P20" i="127"/>
  <c r="K20" i="127"/>
  <c r="M20" i="127" s="1"/>
  <c r="K19" i="127"/>
  <c r="P18" i="127"/>
  <c r="K18" i="127"/>
  <c r="M18" i="127" s="1"/>
  <c r="K17" i="127"/>
  <c r="P16" i="127"/>
  <c r="K16" i="127"/>
  <c r="M16" i="127" s="1"/>
  <c r="K15" i="127"/>
  <c r="P14" i="127"/>
  <c r="K14" i="127"/>
  <c r="M14" i="127" s="1"/>
  <c r="K13" i="127"/>
  <c r="P12" i="127"/>
  <c r="K12" i="127"/>
  <c r="M12" i="127" s="1"/>
  <c r="K11" i="127"/>
  <c r="P10" i="127"/>
  <c r="K10" i="127"/>
  <c r="M10" i="127" s="1"/>
  <c r="K9" i="127"/>
  <c r="P8" i="127"/>
  <c r="K8" i="127"/>
  <c r="M8" i="127" s="1"/>
  <c r="K7" i="127"/>
  <c r="P6" i="127"/>
  <c r="K6" i="127"/>
  <c r="M6" i="127" s="1"/>
  <c r="AD152" i="126"/>
  <c r="AD148" i="126"/>
  <c r="AC145" i="126"/>
  <c r="AA145" i="126"/>
  <c r="Y145" i="126"/>
  <c r="W145" i="126"/>
  <c r="U145" i="126"/>
  <c r="S145" i="126"/>
  <c r="Q145" i="126"/>
  <c r="O145" i="126"/>
  <c r="M145" i="126"/>
  <c r="K145" i="126"/>
  <c r="I145" i="126"/>
  <c r="I146" i="126" s="1"/>
  <c r="H149" i="126" s="1"/>
  <c r="G145" i="126"/>
  <c r="E145" i="126"/>
  <c r="C145" i="126"/>
  <c r="AC119" i="126"/>
  <c r="AA119" i="126"/>
  <c r="Y119" i="126"/>
  <c r="U119" i="126"/>
  <c r="S119" i="126"/>
  <c r="Q119" i="126"/>
  <c r="O119" i="126"/>
  <c r="M119" i="126"/>
  <c r="K119" i="126"/>
  <c r="I119" i="126"/>
  <c r="G119" i="126"/>
  <c r="E119" i="126"/>
  <c r="C119" i="126"/>
  <c r="AC50" i="126"/>
  <c r="AA50" i="126"/>
  <c r="Y50" i="126"/>
  <c r="W50" i="126"/>
  <c r="U50" i="126"/>
  <c r="S50" i="126"/>
  <c r="Q50" i="126"/>
  <c r="O50" i="126"/>
  <c r="M50" i="126"/>
  <c r="K50" i="126"/>
  <c r="I50" i="126"/>
  <c r="G50" i="126"/>
  <c r="E50" i="126"/>
  <c r="C50" i="126"/>
  <c r="AC38" i="126"/>
  <c r="AA38" i="126"/>
  <c r="Y38" i="126"/>
  <c r="W38" i="126"/>
  <c r="U38" i="126"/>
  <c r="S38" i="126"/>
  <c r="Q38" i="126"/>
  <c r="O38" i="126"/>
  <c r="M38" i="126"/>
  <c r="K38" i="126"/>
  <c r="I38" i="126"/>
  <c r="G38" i="126"/>
  <c r="E38" i="126"/>
  <c r="C38" i="126"/>
  <c r="AC33" i="126"/>
  <c r="AA33" i="126"/>
  <c r="Y33" i="126"/>
  <c r="W33" i="126"/>
  <c r="U33" i="126"/>
  <c r="S33" i="126"/>
  <c r="Q33" i="126"/>
  <c r="O33" i="126"/>
  <c r="M33" i="126"/>
  <c r="K33" i="126"/>
  <c r="I33" i="126"/>
  <c r="G33" i="126"/>
  <c r="E33" i="126"/>
  <c r="C33" i="126"/>
  <c r="AF25" i="126"/>
  <c r="AC25" i="126"/>
  <c r="AA25" i="126"/>
  <c r="Y25" i="126"/>
  <c r="W25" i="126"/>
  <c r="U25" i="126"/>
  <c r="S25" i="126"/>
  <c r="Q25" i="126"/>
  <c r="O25" i="126"/>
  <c r="M25" i="126"/>
  <c r="K25" i="126"/>
  <c r="I25" i="126"/>
  <c r="G25" i="126"/>
  <c r="E25" i="126"/>
  <c r="C25" i="126"/>
  <c r="AD119" i="124"/>
  <c r="J42" i="125"/>
  <c r="I42" i="125"/>
  <c r="H42" i="125"/>
  <c r="G42" i="125"/>
  <c r="F42" i="125"/>
  <c r="E42" i="125"/>
  <c r="D42" i="125"/>
  <c r="C42" i="125"/>
  <c r="K41" i="125"/>
  <c r="K40" i="125"/>
  <c r="K42" i="125" s="1"/>
  <c r="H39" i="125"/>
  <c r="K38" i="125"/>
  <c r="K36" i="125"/>
  <c r="J35" i="125"/>
  <c r="I35" i="125"/>
  <c r="H35" i="125"/>
  <c r="G35" i="125"/>
  <c r="F35" i="125"/>
  <c r="E35" i="125"/>
  <c r="D35" i="125"/>
  <c r="C35" i="125"/>
  <c r="O34" i="125"/>
  <c r="N34" i="125"/>
  <c r="L34" i="125"/>
  <c r="J34" i="125"/>
  <c r="J37" i="125" s="1"/>
  <c r="I34" i="125"/>
  <c r="I37" i="125" s="1"/>
  <c r="H34" i="125"/>
  <c r="H37" i="125" s="1"/>
  <c r="G34" i="125"/>
  <c r="G39" i="125" s="1"/>
  <c r="F34" i="125"/>
  <c r="F39" i="125" s="1"/>
  <c r="E34" i="125"/>
  <c r="E39" i="125" s="1"/>
  <c r="D34" i="125"/>
  <c r="D39" i="125" s="1"/>
  <c r="C34" i="125"/>
  <c r="C39" i="125" s="1"/>
  <c r="K33" i="125"/>
  <c r="P32" i="125"/>
  <c r="K32" i="125"/>
  <c r="M32" i="125" s="1"/>
  <c r="K31" i="125"/>
  <c r="P30" i="125"/>
  <c r="K30" i="125"/>
  <c r="M30" i="125" s="1"/>
  <c r="K29" i="125"/>
  <c r="P28" i="125"/>
  <c r="K28" i="125"/>
  <c r="M28" i="125" s="1"/>
  <c r="K27" i="125"/>
  <c r="P26" i="125"/>
  <c r="K26" i="125"/>
  <c r="M26" i="125" s="1"/>
  <c r="K25" i="125"/>
  <c r="P24" i="125"/>
  <c r="K24" i="125"/>
  <c r="M24" i="125" s="1"/>
  <c r="K23" i="125"/>
  <c r="P22" i="125"/>
  <c r="K22" i="125"/>
  <c r="M22" i="125" s="1"/>
  <c r="K21" i="125"/>
  <c r="P20" i="125"/>
  <c r="K20" i="125"/>
  <c r="M20" i="125" s="1"/>
  <c r="K19" i="125"/>
  <c r="P18" i="125"/>
  <c r="K18" i="125"/>
  <c r="M18" i="125" s="1"/>
  <c r="K17" i="125"/>
  <c r="P16" i="125"/>
  <c r="K16" i="125"/>
  <c r="M16" i="125" s="1"/>
  <c r="K15" i="125"/>
  <c r="P14" i="125"/>
  <c r="K14" i="125"/>
  <c r="M14" i="125" s="1"/>
  <c r="K13" i="125"/>
  <c r="P12" i="125"/>
  <c r="K12" i="125"/>
  <c r="M12" i="125" s="1"/>
  <c r="K11" i="125"/>
  <c r="P10" i="125"/>
  <c r="K10" i="125"/>
  <c r="M10" i="125" s="1"/>
  <c r="K9" i="125"/>
  <c r="P8" i="125"/>
  <c r="K8" i="125"/>
  <c r="M8" i="125" s="1"/>
  <c r="K7" i="125"/>
  <c r="P6" i="125"/>
  <c r="K6" i="125"/>
  <c r="M6" i="125" s="1"/>
  <c r="AD152" i="124"/>
  <c r="AD148" i="124"/>
  <c r="AC145" i="124"/>
  <c r="AA145" i="124"/>
  <c r="Y145" i="124"/>
  <c r="W145" i="124"/>
  <c r="U145" i="124"/>
  <c r="S145" i="124"/>
  <c r="Q145" i="124"/>
  <c r="O145" i="124"/>
  <c r="M145" i="124"/>
  <c r="K145" i="124"/>
  <c r="I145" i="124"/>
  <c r="G145" i="124"/>
  <c r="E145" i="124"/>
  <c r="C145" i="124"/>
  <c r="AC119" i="124"/>
  <c r="AA119" i="124"/>
  <c r="Y119" i="124"/>
  <c r="W119" i="124"/>
  <c r="U119" i="124"/>
  <c r="S119" i="124"/>
  <c r="Q119" i="124"/>
  <c r="O119" i="124"/>
  <c r="M119" i="124"/>
  <c r="K119" i="124"/>
  <c r="I119" i="124"/>
  <c r="G119" i="124"/>
  <c r="E119" i="124"/>
  <c r="C119" i="124"/>
  <c r="AC50" i="124"/>
  <c r="AA50" i="124"/>
  <c r="Y50" i="124"/>
  <c r="W50" i="124"/>
  <c r="U50" i="124"/>
  <c r="S50" i="124"/>
  <c r="Q50" i="124"/>
  <c r="O50" i="124"/>
  <c r="M50" i="124"/>
  <c r="K50" i="124"/>
  <c r="I50" i="124"/>
  <c r="G50" i="124"/>
  <c r="E50" i="124"/>
  <c r="C50" i="124"/>
  <c r="AC38" i="124"/>
  <c r="AA38" i="124"/>
  <c r="Y38" i="124"/>
  <c r="W38" i="124"/>
  <c r="U38" i="124"/>
  <c r="S38" i="124"/>
  <c r="Q38" i="124"/>
  <c r="O38" i="124"/>
  <c r="M38" i="124"/>
  <c r="K38" i="124"/>
  <c r="I38" i="124"/>
  <c r="G38" i="124"/>
  <c r="E38" i="124"/>
  <c r="C38" i="124"/>
  <c r="AC33" i="124"/>
  <c r="AA33" i="124"/>
  <c r="Y33" i="124"/>
  <c r="W33" i="124"/>
  <c r="U33" i="124"/>
  <c r="S33" i="124"/>
  <c r="Q33" i="124"/>
  <c r="O33" i="124"/>
  <c r="M33" i="124"/>
  <c r="K33" i="124"/>
  <c r="I33" i="124"/>
  <c r="G33" i="124"/>
  <c r="E33" i="124"/>
  <c r="C33" i="124"/>
  <c r="AF25" i="124"/>
  <c r="AC25" i="124"/>
  <c r="AA25" i="124"/>
  <c r="Y25" i="124"/>
  <c r="W25" i="124"/>
  <c r="U25" i="124"/>
  <c r="S25" i="124"/>
  <c r="Q25" i="124"/>
  <c r="O25" i="124"/>
  <c r="M25" i="124"/>
  <c r="K25" i="124"/>
  <c r="I25" i="124"/>
  <c r="G25" i="124"/>
  <c r="E25" i="124"/>
  <c r="C25" i="124"/>
  <c r="O34" i="122"/>
  <c r="N34" i="122"/>
  <c r="L34" i="122"/>
  <c r="P32" i="122"/>
  <c r="P30" i="122"/>
  <c r="P28" i="122"/>
  <c r="P26" i="122"/>
  <c r="P24" i="122"/>
  <c r="P22" i="122"/>
  <c r="M22" i="122"/>
  <c r="P20" i="122"/>
  <c r="P18" i="122"/>
  <c r="M18" i="122"/>
  <c r="P16" i="122"/>
  <c r="P14" i="122"/>
  <c r="P12" i="122"/>
  <c r="M12" i="122"/>
  <c r="P10" i="122"/>
  <c r="P8" i="122"/>
  <c r="P6" i="122"/>
  <c r="M6" i="122"/>
  <c r="J42" i="122"/>
  <c r="I42" i="122"/>
  <c r="H42" i="122"/>
  <c r="G42" i="122"/>
  <c r="F42" i="122"/>
  <c r="E42" i="122"/>
  <c r="D42" i="122"/>
  <c r="C42" i="122"/>
  <c r="K41" i="122"/>
  <c r="K40" i="122"/>
  <c r="H39" i="122"/>
  <c r="K38" i="122"/>
  <c r="H37" i="122"/>
  <c r="F37" i="122"/>
  <c r="K36" i="122"/>
  <c r="J35" i="122"/>
  <c r="I35" i="122"/>
  <c r="H35" i="122"/>
  <c r="G35" i="122"/>
  <c r="F35" i="122"/>
  <c r="E35" i="122"/>
  <c r="D35" i="122"/>
  <c r="C35" i="122"/>
  <c r="J34" i="122"/>
  <c r="J39" i="122" s="1"/>
  <c r="I34" i="122"/>
  <c r="I37" i="122" s="1"/>
  <c r="H34" i="122"/>
  <c r="G34" i="122"/>
  <c r="G39" i="122" s="1"/>
  <c r="F34" i="122"/>
  <c r="F39" i="122" s="1"/>
  <c r="E34" i="122"/>
  <c r="E39" i="122" s="1"/>
  <c r="D34" i="122"/>
  <c r="D39" i="122" s="1"/>
  <c r="C34" i="122"/>
  <c r="C39" i="122" s="1"/>
  <c r="K33" i="122"/>
  <c r="K32" i="122"/>
  <c r="M32" i="122" s="1"/>
  <c r="K31" i="122"/>
  <c r="K30" i="122"/>
  <c r="M30" i="122" s="1"/>
  <c r="K29" i="122"/>
  <c r="K28" i="122"/>
  <c r="M28" i="122" s="1"/>
  <c r="K27" i="122"/>
  <c r="K26" i="122"/>
  <c r="M26" i="122" s="1"/>
  <c r="K25" i="122"/>
  <c r="K24" i="122"/>
  <c r="M24" i="122" s="1"/>
  <c r="K23" i="122"/>
  <c r="K22" i="122"/>
  <c r="K21" i="122"/>
  <c r="K20" i="122"/>
  <c r="M20" i="122" s="1"/>
  <c r="K19" i="122"/>
  <c r="K18" i="122"/>
  <c r="K17" i="122"/>
  <c r="K16" i="122"/>
  <c r="M16" i="122" s="1"/>
  <c r="K15" i="122"/>
  <c r="K14" i="122"/>
  <c r="M14" i="122" s="1"/>
  <c r="K13" i="122"/>
  <c r="K12" i="122"/>
  <c r="K11" i="122"/>
  <c r="K10" i="122"/>
  <c r="M10" i="122" s="1"/>
  <c r="K9" i="122"/>
  <c r="K8" i="122"/>
  <c r="M8" i="122" s="1"/>
  <c r="K7" i="122"/>
  <c r="K6" i="122"/>
  <c r="AD152" i="123"/>
  <c r="AD148" i="123"/>
  <c r="AC145" i="123"/>
  <c r="AA145" i="123"/>
  <c r="Y145" i="123"/>
  <c r="W145" i="123"/>
  <c r="U145" i="123"/>
  <c r="S145" i="123"/>
  <c r="Q145" i="123"/>
  <c r="O145" i="123"/>
  <c r="M145" i="123"/>
  <c r="K145" i="123"/>
  <c r="I145" i="123"/>
  <c r="G145" i="123"/>
  <c r="E145" i="123"/>
  <c r="C145" i="123"/>
  <c r="AC119" i="123"/>
  <c r="AA119" i="123"/>
  <c r="Y119" i="123"/>
  <c r="W119" i="123"/>
  <c r="U119" i="123"/>
  <c r="S119" i="123"/>
  <c r="Q119" i="123"/>
  <c r="O119" i="123"/>
  <c r="M119" i="123"/>
  <c r="K119" i="123"/>
  <c r="I119" i="123"/>
  <c r="G119" i="123"/>
  <c r="E119" i="123"/>
  <c r="C119" i="123"/>
  <c r="AC50" i="123"/>
  <c r="AA50" i="123"/>
  <c r="Y50" i="123"/>
  <c r="W50" i="123"/>
  <c r="U50" i="123"/>
  <c r="S50" i="123"/>
  <c r="Q50" i="123"/>
  <c r="O50" i="123"/>
  <c r="M50" i="123"/>
  <c r="K50" i="123"/>
  <c r="I50" i="123"/>
  <c r="G50" i="123"/>
  <c r="E50" i="123"/>
  <c r="C50" i="123"/>
  <c r="AC38" i="123"/>
  <c r="AA38" i="123"/>
  <c r="Y38" i="123"/>
  <c r="W38" i="123"/>
  <c r="U38" i="123"/>
  <c r="S38" i="123"/>
  <c r="Q38" i="123"/>
  <c r="O38" i="123"/>
  <c r="M38" i="123"/>
  <c r="K38" i="123"/>
  <c r="AD38" i="123" s="1"/>
  <c r="I38" i="123"/>
  <c r="G38" i="123"/>
  <c r="E38" i="123"/>
  <c r="C38" i="123"/>
  <c r="AC33" i="123"/>
  <c r="AA33" i="123"/>
  <c r="Y33" i="123"/>
  <c r="W33" i="123"/>
  <c r="U33" i="123"/>
  <c r="S33" i="123"/>
  <c r="Q33" i="123"/>
  <c r="O33" i="123"/>
  <c r="M33" i="123"/>
  <c r="K33" i="123"/>
  <c r="I33" i="123"/>
  <c r="G33" i="123"/>
  <c r="E33" i="123"/>
  <c r="C33" i="123"/>
  <c r="AF25" i="123"/>
  <c r="AC25" i="123"/>
  <c r="AA25" i="123"/>
  <c r="Y25" i="123"/>
  <c r="W25" i="123"/>
  <c r="U25" i="123"/>
  <c r="S25" i="123"/>
  <c r="Q25" i="123"/>
  <c r="O25" i="123"/>
  <c r="M25" i="123"/>
  <c r="K25" i="123"/>
  <c r="I25" i="123"/>
  <c r="G25" i="123"/>
  <c r="E25" i="123"/>
  <c r="C25" i="123"/>
  <c r="W119" i="149"/>
  <c r="S119" i="149"/>
  <c r="I119" i="149"/>
  <c r="AD38" i="149"/>
  <c r="I35" i="120"/>
  <c r="O34" i="120"/>
  <c r="N34" i="120"/>
  <c r="P34" i="120" s="1"/>
  <c r="L34" i="120"/>
  <c r="P32" i="120"/>
  <c r="P30" i="120"/>
  <c r="P28" i="120"/>
  <c r="P26" i="120"/>
  <c r="P24" i="120"/>
  <c r="P22" i="120"/>
  <c r="P20" i="120"/>
  <c r="P18" i="120"/>
  <c r="P16" i="120"/>
  <c r="P14" i="120"/>
  <c r="P12" i="120"/>
  <c r="P10" i="120"/>
  <c r="P8" i="120"/>
  <c r="P6" i="120"/>
  <c r="AD152" i="149"/>
  <c r="AD148" i="149"/>
  <c r="AC145" i="149"/>
  <c r="AA145" i="149"/>
  <c r="Y145" i="149"/>
  <c r="W145" i="149"/>
  <c r="U145" i="149"/>
  <c r="S145" i="149"/>
  <c r="Q145" i="149"/>
  <c r="O145" i="149"/>
  <c r="M145" i="149"/>
  <c r="K145" i="149"/>
  <c r="I145" i="149"/>
  <c r="G145" i="149"/>
  <c r="E145" i="149"/>
  <c r="C145" i="149"/>
  <c r="AC119" i="149"/>
  <c r="AA119" i="149"/>
  <c r="Y119" i="149"/>
  <c r="U119" i="149"/>
  <c r="Q119" i="149"/>
  <c r="O119" i="149"/>
  <c r="M119" i="149"/>
  <c r="K119" i="149"/>
  <c r="G119" i="149"/>
  <c r="E119" i="149"/>
  <c r="C119" i="149"/>
  <c r="AC50" i="149"/>
  <c r="AA50" i="149"/>
  <c r="Y50" i="149"/>
  <c r="W50" i="149"/>
  <c r="U50" i="149"/>
  <c r="S50" i="149"/>
  <c r="Q50" i="149"/>
  <c r="O50" i="149"/>
  <c r="M50" i="149"/>
  <c r="K50" i="149"/>
  <c r="I50" i="149"/>
  <c r="G50" i="149"/>
  <c r="E50" i="149"/>
  <c r="C50" i="149"/>
  <c r="AC38" i="149"/>
  <c r="AA38" i="149"/>
  <c r="Y38" i="149"/>
  <c r="W38" i="149"/>
  <c r="U38" i="149"/>
  <c r="S38" i="149"/>
  <c r="Q38" i="149"/>
  <c r="O38" i="149"/>
  <c r="M38" i="149"/>
  <c r="K38" i="149"/>
  <c r="I38" i="149"/>
  <c r="G38" i="149"/>
  <c r="E38" i="149"/>
  <c r="C38" i="149"/>
  <c r="AC33" i="149"/>
  <c r="AA33" i="149"/>
  <c r="Y33" i="149"/>
  <c r="W33" i="149"/>
  <c r="U33" i="149"/>
  <c r="S33" i="149"/>
  <c r="Q33" i="149"/>
  <c r="O33" i="149"/>
  <c r="M33" i="149"/>
  <c r="K33" i="149"/>
  <c r="I33" i="149"/>
  <c r="G33" i="149"/>
  <c r="E33" i="149"/>
  <c r="C33" i="149"/>
  <c r="AF25" i="149"/>
  <c r="AC25" i="149"/>
  <c r="AA25" i="149"/>
  <c r="Y25" i="149"/>
  <c r="W25" i="149"/>
  <c r="U25" i="149"/>
  <c r="S25" i="149"/>
  <c r="Q25" i="149"/>
  <c r="O25" i="149"/>
  <c r="M25" i="149"/>
  <c r="K25" i="149"/>
  <c r="I25" i="149"/>
  <c r="G25" i="149"/>
  <c r="E25" i="149"/>
  <c r="C25" i="149"/>
  <c r="AD50" i="143"/>
  <c r="J42" i="144"/>
  <c r="I42" i="144"/>
  <c r="H42" i="144"/>
  <c r="G42" i="144"/>
  <c r="F42" i="144"/>
  <c r="E42" i="144"/>
  <c r="D42" i="144"/>
  <c r="C42" i="144"/>
  <c r="K41" i="144"/>
  <c r="K40" i="144"/>
  <c r="K42" i="144" s="1"/>
  <c r="K38" i="144"/>
  <c r="K36" i="144"/>
  <c r="J35" i="144"/>
  <c r="I35" i="144"/>
  <c r="H35" i="144"/>
  <c r="G35" i="144"/>
  <c r="F35" i="144"/>
  <c r="E35" i="144"/>
  <c r="D35" i="144"/>
  <c r="C35" i="144"/>
  <c r="O34" i="144"/>
  <c r="N34" i="144"/>
  <c r="L34" i="144"/>
  <c r="J34" i="144"/>
  <c r="J39" i="144" s="1"/>
  <c r="I34" i="144"/>
  <c r="I37" i="144" s="1"/>
  <c r="H34" i="144"/>
  <c r="H37" i="144" s="1"/>
  <c r="G34" i="144"/>
  <c r="G37" i="144" s="1"/>
  <c r="F34" i="144"/>
  <c r="F39" i="144" s="1"/>
  <c r="E34" i="144"/>
  <c r="E37" i="144" s="1"/>
  <c r="D34" i="144"/>
  <c r="D37" i="144" s="1"/>
  <c r="C34" i="144"/>
  <c r="C37" i="144" s="1"/>
  <c r="K33" i="144"/>
  <c r="P32" i="144"/>
  <c r="K32" i="144"/>
  <c r="M32" i="144" s="1"/>
  <c r="K31" i="144"/>
  <c r="P30" i="144"/>
  <c r="K30" i="144"/>
  <c r="M30" i="144" s="1"/>
  <c r="K29" i="144"/>
  <c r="P28" i="144"/>
  <c r="K28" i="144"/>
  <c r="M28" i="144" s="1"/>
  <c r="K27" i="144"/>
  <c r="P26" i="144"/>
  <c r="K26" i="144"/>
  <c r="M26" i="144" s="1"/>
  <c r="K25" i="144"/>
  <c r="P24" i="144"/>
  <c r="K24" i="144"/>
  <c r="M24" i="144" s="1"/>
  <c r="K23" i="144"/>
  <c r="P22" i="144"/>
  <c r="K22" i="144"/>
  <c r="M22" i="144" s="1"/>
  <c r="K21" i="144"/>
  <c r="P20" i="144"/>
  <c r="K20" i="144"/>
  <c r="M20" i="144" s="1"/>
  <c r="K19" i="144"/>
  <c r="P18" i="144"/>
  <c r="K18" i="144"/>
  <c r="M18" i="144" s="1"/>
  <c r="K17" i="144"/>
  <c r="P16" i="144"/>
  <c r="K16" i="144"/>
  <c r="M16" i="144" s="1"/>
  <c r="K15" i="144"/>
  <c r="P14" i="144"/>
  <c r="K14" i="144"/>
  <c r="M14" i="144" s="1"/>
  <c r="K13" i="144"/>
  <c r="P12" i="144"/>
  <c r="K12" i="144"/>
  <c r="M12" i="144" s="1"/>
  <c r="K11" i="144"/>
  <c r="P10" i="144"/>
  <c r="K10" i="144"/>
  <c r="M10" i="144" s="1"/>
  <c r="K9" i="144"/>
  <c r="P8" i="144"/>
  <c r="K8" i="144"/>
  <c r="M8" i="144" s="1"/>
  <c r="K7" i="144"/>
  <c r="P6" i="144"/>
  <c r="K6" i="144"/>
  <c r="AD152" i="143"/>
  <c r="AD148" i="143"/>
  <c r="AC145" i="143"/>
  <c r="AA145" i="143"/>
  <c r="Y145" i="143"/>
  <c r="W145" i="143"/>
  <c r="U145" i="143"/>
  <c r="S145" i="143"/>
  <c r="Q145" i="143"/>
  <c r="O145" i="143"/>
  <c r="M145" i="143"/>
  <c r="K145" i="143"/>
  <c r="I145" i="143"/>
  <c r="G145" i="143"/>
  <c r="E145" i="143"/>
  <c r="C145" i="143"/>
  <c r="AC119" i="143"/>
  <c r="AA119" i="143"/>
  <c r="Y119" i="143"/>
  <c r="W119" i="143"/>
  <c r="U119" i="143"/>
  <c r="S119" i="143"/>
  <c r="Q119" i="143"/>
  <c r="O119" i="143"/>
  <c r="M119" i="143"/>
  <c r="K119" i="143"/>
  <c r="I119" i="143"/>
  <c r="G119" i="143"/>
  <c r="E119" i="143"/>
  <c r="C119" i="143"/>
  <c r="AC50" i="143"/>
  <c r="AA50" i="143"/>
  <c r="Y50" i="143"/>
  <c r="W50" i="143"/>
  <c r="U50" i="143"/>
  <c r="S50" i="143"/>
  <c r="Q50" i="143"/>
  <c r="O50" i="143"/>
  <c r="M50" i="143"/>
  <c r="K50" i="143"/>
  <c r="I50" i="143"/>
  <c r="G50" i="143"/>
  <c r="E50" i="143"/>
  <c r="C50" i="143"/>
  <c r="AC38" i="143"/>
  <c r="AA38" i="143"/>
  <c r="Y38" i="143"/>
  <c r="W38" i="143"/>
  <c r="U38" i="143"/>
  <c r="S38" i="143"/>
  <c r="Q38" i="143"/>
  <c r="O38" i="143"/>
  <c r="M38" i="143"/>
  <c r="K38" i="143"/>
  <c r="I38" i="143"/>
  <c r="G38" i="143"/>
  <c r="E38" i="143"/>
  <c r="C38" i="143"/>
  <c r="AC33" i="143"/>
  <c r="AA33" i="143"/>
  <c r="Y33" i="143"/>
  <c r="W33" i="143"/>
  <c r="U33" i="143"/>
  <c r="S33" i="143"/>
  <c r="Q33" i="143"/>
  <c r="O33" i="143"/>
  <c r="M33" i="143"/>
  <c r="K33" i="143"/>
  <c r="I33" i="143"/>
  <c r="G33" i="143"/>
  <c r="E33" i="143"/>
  <c r="C33" i="143"/>
  <c r="AF25" i="143"/>
  <c r="AC25" i="143"/>
  <c r="AA25" i="143"/>
  <c r="Y25" i="143"/>
  <c r="W25" i="143"/>
  <c r="U25" i="143"/>
  <c r="S25" i="143"/>
  <c r="Q25" i="143"/>
  <c r="O25" i="143"/>
  <c r="M25" i="143"/>
  <c r="K25" i="143"/>
  <c r="I25" i="143"/>
  <c r="G25" i="143"/>
  <c r="E25" i="143"/>
  <c r="C25" i="143"/>
  <c r="AD150" i="150" l="1"/>
  <c r="AD149" i="141"/>
  <c r="X150" i="141"/>
  <c r="D150" i="141"/>
  <c r="F150" i="141"/>
  <c r="H150" i="141"/>
  <c r="P150" i="141"/>
  <c r="R150" i="141"/>
  <c r="T150" i="141"/>
  <c r="J150" i="141"/>
  <c r="L150" i="141"/>
  <c r="N150" i="141"/>
  <c r="V150" i="141"/>
  <c r="Z150" i="141"/>
  <c r="AB150" i="141"/>
  <c r="AD146" i="139"/>
  <c r="B150" i="139" s="1"/>
  <c r="B149" i="139"/>
  <c r="K37" i="138"/>
  <c r="K39" i="138"/>
  <c r="M34" i="138"/>
  <c r="AD146" i="137"/>
  <c r="AD149" i="137" s="1"/>
  <c r="U146" i="135"/>
  <c r="T149" i="135" s="1"/>
  <c r="Y146" i="135"/>
  <c r="X149" i="135" s="1"/>
  <c r="P34" i="147"/>
  <c r="G37" i="147"/>
  <c r="F37" i="147"/>
  <c r="E37" i="147"/>
  <c r="D37" i="147"/>
  <c r="K35" i="147"/>
  <c r="C37" i="147"/>
  <c r="K34" i="147"/>
  <c r="K37" i="147" s="1"/>
  <c r="P34" i="134"/>
  <c r="G37" i="134"/>
  <c r="F37" i="134"/>
  <c r="E39" i="134"/>
  <c r="D39" i="134"/>
  <c r="M6" i="147"/>
  <c r="J39" i="147"/>
  <c r="I37" i="147"/>
  <c r="C146" i="135"/>
  <c r="AD145" i="135"/>
  <c r="AD144" i="135" s="1"/>
  <c r="AD119" i="135"/>
  <c r="AD118" i="135" s="1"/>
  <c r="O146" i="135"/>
  <c r="N149" i="135" s="1"/>
  <c r="I146" i="135"/>
  <c r="H149" i="135" s="1"/>
  <c r="E146" i="135"/>
  <c r="D149" i="135" s="1"/>
  <c r="W146" i="135"/>
  <c r="V149" i="135" s="1"/>
  <c r="AD50" i="135"/>
  <c r="AD49" i="135" s="1"/>
  <c r="M146" i="135"/>
  <c r="L149" i="135" s="1"/>
  <c r="G146" i="135"/>
  <c r="F149" i="135" s="1"/>
  <c r="K146" i="135"/>
  <c r="J149" i="135" s="1"/>
  <c r="AD38" i="135"/>
  <c r="AD37" i="135" s="1"/>
  <c r="Q146" i="135"/>
  <c r="P149" i="135" s="1"/>
  <c r="S146" i="135"/>
  <c r="R149" i="135" s="1"/>
  <c r="AA146" i="135"/>
  <c r="Z149" i="135" s="1"/>
  <c r="AD33" i="135"/>
  <c r="AD32" i="135" s="1"/>
  <c r="AC146" i="135"/>
  <c r="AB149" i="135" s="1"/>
  <c r="AD25" i="135"/>
  <c r="AD24" i="135" s="1"/>
  <c r="B149" i="135"/>
  <c r="AD50" i="133"/>
  <c r="AD49" i="133" s="1"/>
  <c r="K35" i="134"/>
  <c r="C37" i="134"/>
  <c r="K34" i="134"/>
  <c r="I39" i="134"/>
  <c r="J39" i="134"/>
  <c r="O146" i="133"/>
  <c r="N149" i="133" s="1"/>
  <c r="C146" i="133"/>
  <c r="AD145" i="133"/>
  <c r="AD144" i="133" s="1"/>
  <c r="I146" i="133"/>
  <c r="H149" i="133" s="1"/>
  <c r="E146" i="133"/>
  <c r="D149" i="133" s="1"/>
  <c r="AD119" i="133"/>
  <c r="AD118" i="133" s="1"/>
  <c r="AD38" i="133"/>
  <c r="AD37" i="133" s="1"/>
  <c r="AA146" i="133"/>
  <c r="Z149" i="133" s="1"/>
  <c r="Y146" i="133"/>
  <c r="X149" i="133" s="1"/>
  <c r="W146" i="133"/>
  <c r="V149" i="133" s="1"/>
  <c r="S146" i="133"/>
  <c r="R149" i="133" s="1"/>
  <c r="AD32" i="133"/>
  <c r="Q146" i="133"/>
  <c r="P149" i="133" s="1"/>
  <c r="M146" i="133"/>
  <c r="L149" i="133" s="1"/>
  <c r="K146" i="133"/>
  <c r="J149" i="133" s="1"/>
  <c r="G146" i="133"/>
  <c r="AD25" i="133"/>
  <c r="AD24" i="133" s="1"/>
  <c r="T149" i="133"/>
  <c r="B149" i="133"/>
  <c r="AC146" i="133"/>
  <c r="P34" i="131"/>
  <c r="G39" i="131"/>
  <c r="E39" i="131"/>
  <c r="D39" i="131"/>
  <c r="K35" i="131"/>
  <c r="C37" i="131"/>
  <c r="K34" i="131"/>
  <c r="K37" i="131" s="1"/>
  <c r="F37" i="131"/>
  <c r="M6" i="131"/>
  <c r="I37" i="131"/>
  <c r="J39" i="131"/>
  <c r="U146" i="130"/>
  <c r="C146" i="130"/>
  <c r="B149" i="130" s="1"/>
  <c r="AD145" i="130"/>
  <c r="AD144" i="130" s="1"/>
  <c r="E146" i="130"/>
  <c r="D149" i="130" s="1"/>
  <c r="I146" i="130"/>
  <c r="H149" i="130" s="1"/>
  <c r="AD119" i="130"/>
  <c r="AD118" i="130" s="1"/>
  <c r="AD50" i="130"/>
  <c r="AD49" i="130" s="1"/>
  <c r="AD38" i="130"/>
  <c r="AD37" i="130" s="1"/>
  <c r="G146" i="130"/>
  <c r="F149" i="130" s="1"/>
  <c r="K146" i="130"/>
  <c r="J149" i="130" s="1"/>
  <c r="M146" i="130"/>
  <c r="L149" i="130" s="1"/>
  <c r="O146" i="130"/>
  <c r="N149" i="130" s="1"/>
  <c r="Q146" i="130"/>
  <c r="P149" i="130" s="1"/>
  <c r="S146" i="130"/>
  <c r="W146" i="130"/>
  <c r="V149" i="130" s="1"/>
  <c r="Y146" i="130"/>
  <c r="X149" i="130" s="1"/>
  <c r="AA146" i="130"/>
  <c r="Z149" i="130" s="1"/>
  <c r="AC146" i="130"/>
  <c r="AB149" i="130" s="1"/>
  <c r="AD32" i="130"/>
  <c r="R149" i="130"/>
  <c r="T149" i="130"/>
  <c r="AD25" i="130"/>
  <c r="AD24" i="130" s="1"/>
  <c r="AD38" i="128"/>
  <c r="AD37" i="128" s="1"/>
  <c r="P34" i="129"/>
  <c r="J37" i="129"/>
  <c r="K35" i="129"/>
  <c r="D39" i="129"/>
  <c r="E39" i="129"/>
  <c r="F39" i="129"/>
  <c r="G39" i="129"/>
  <c r="H39" i="129"/>
  <c r="K34" i="129"/>
  <c r="C37" i="129"/>
  <c r="I39" i="129"/>
  <c r="AD145" i="128"/>
  <c r="AD144" i="128" s="1"/>
  <c r="U146" i="128"/>
  <c r="E146" i="128"/>
  <c r="D149" i="128" s="1"/>
  <c r="I146" i="128"/>
  <c r="H149" i="128" s="1"/>
  <c r="AD119" i="128"/>
  <c r="AD118" i="128" s="1"/>
  <c r="AD50" i="128"/>
  <c r="AD49" i="128" s="1"/>
  <c r="K146" i="128"/>
  <c r="J149" i="128" s="1"/>
  <c r="G146" i="128"/>
  <c r="F149" i="128" s="1"/>
  <c r="M146" i="128"/>
  <c r="L149" i="128" s="1"/>
  <c r="O146" i="128"/>
  <c r="N149" i="128" s="1"/>
  <c r="Q146" i="128"/>
  <c r="P149" i="128" s="1"/>
  <c r="S146" i="128"/>
  <c r="R149" i="128" s="1"/>
  <c r="W146" i="128"/>
  <c r="V149" i="128" s="1"/>
  <c r="Y146" i="128"/>
  <c r="X149" i="128" s="1"/>
  <c r="AA146" i="128"/>
  <c r="AD33" i="128"/>
  <c r="AD32" i="128" s="1"/>
  <c r="AC146" i="128"/>
  <c r="AB149" i="128" s="1"/>
  <c r="AD25" i="128"/>
  <c r="AD24" i="128" s="1"/>
  <c r="Z149" i="128"/>
  <c r="T149" i="128"/>
  <c r="C146" i="128"/>
  <c r="C146" i="126"/>
  <c r="B149" i="126" s="1"/>
  <c r="Y146" i="126"/>
  <c r="P34" i="127"/>
  <c r="K42" i="127"/>
  <c r="G39" i="127"/>
  <c r="F37" i="127"/>
  <c r="K35" i="127"/>
  <c r="C37" i="127"/>
  <c r="D37" i="127"/>
  <c r="E37" i="127"/>
  <c r="K34" i="127"/>
  <c r="I39" i="127"/>
  <c r="J39" i="127"/>
  <c r="AD145" i="126"/>
  <c r="AD144" i="126" s="1"/>
  <c r="E146" i="126"/>
  <c r="AD118" i="126"/>
  <c r="M146" i="126"/>
  <c r="L149" i="126" s="1"/>
  <c r="U146" i="126"/>
  <c r="T149" i="126" s="1"/>
  <c r="AD50" i="126"/>
  <c r="AD49" i="126" s="1"/>
  <c r="AD37" i="126"/>
  <c r="AA146" i="126"/>
  <c r="AC146" i="126"/>
  <c r="AB149" i="126" s="1"/>
  <c r="W146" i="126"/>
  <c r="V149" i="126" s="1"/>
  <c r="S146" i="126"/>
  <c r="R149" i="126" s="1"/>
  <c r="Q146" i="126"/>
  <c r="P149" i="126" s="1"/>
  <c r="O146" i="126"/>
  <c r="N149" i="126" s="1"/>
  <c r="K146" i="126"/>
  <c r="J149" i="126" s="1"/>
  <c r="AD33" i="126"/>
  <c r="AD32" i="126" s="1"/>
  <c r="AD25" i="126"/>
  <c r="AD24" i="126" s="1"/>
  <c r="Z149" i="126"/>
  <c r="X149" i="126"/>
  <c r="D149" i="126"/>
  <c r="G146" i="126"/>
  <c r="AD38" i="124"/>
  <c r="AD37" i="124" s="1"/>
  <c r="U146" i="124"/>
  <c r="T149" i="124" s="1"/>
  <c r="AD50" i="124"/>
  <c r="AD49" i="124" s="1"/>
  <c r="P34" i="125"/>
  <c r="G37" i="125"/>
  <c r="F37" i="125"/>
  <c r="E37" i="125"/>
  <c r="K35" i="125"/>
  <c r="C37" i="125"/>
  <c r="D37" i="125"/>
  <c r="K34" i="125"/>
  <c r="I39" i="125"/>
  <c r="J39" i="125"/>
  <c r="E146" i="124"/>
  <c r="D149" i="124" s="1"/>
  <c r="AD145" i="124"/>
  <c r="AD144" i="124" s="1"/>
  <c r="S146" i="124"/>
  <c r="R149" i="124" s="1"/>
  <c r="I146" i="124"/>
  <c r="H149" i="124" s="1"/>
  <c r="AD118" i="124"/>
  <c r="W146" i="124"/>
  <c r="V149" i="124" s="1"/>
  <c r="C146" i="124"/>
  <c r="B149" i="124" s="1"/>
  <c r="AC146" i="124"/>
  <c r="AB149" i="124" s="1"/>
  <c r="AA146" i="124"/>
  <c r="Z149" i="124" s="1"/>
  <c r="Y146" i="124"/>
  <c r="X149" i="124" s="1"/>
  <c r="G146" i="124"/>
  <c r="F149" i="124" s="1"/>
  <c r="K146" i="124"/>
  <c r="J149" i="124" s="1"/>
  <c r="M146" i="124"/>
  <c r="L149" i="124" s="1"/>
  <c r="O146" i="124"/>
  <c r="N149" i="124" s="1"/>
  <c r="Q146" i="124"/>
  <c r="AD33" i="124"/>
  <c r="AD32" i="124" s="1"/>
  <c r="AD25" i="124"/>
  <c r="AD24" i="124" s="1"/>
  <c r="P34" i="122"/>
  <c r="K42" i="122"/>
  <c r="G37" i="122"/>
  <c r="K35" i="122"/>
  <c r="K34" i="122"/>
  <c r="M34" i="122" s="1"/>
  <c r="D37" i="122"/>
  <c r="C37" i="122"/>
  <c r="E37" i="122"/>
  <c r="I39" i="122"/>
  <c r="J37" i="122"/>
  <c r="I146" i="123"/>
  <c r="H149" i="123" s="1"/>
  <c r="AD145" i="123"/>
  <c r="AD144" i="123" s="1"/>
  <c r="AC146" i="123"/>
  <c r="U146" i="123"/>
  <c r="T149" i="123" s="1"/>
  <c r="E146" i="123"/>
  <c r="D149" i="123" s="1"/>
  <c r="AD119" i="123"/>
  <c r="AD118" i="123" s="1"/>
  <c r="AD50" i="123"/>
  <c r="AD49" i="123" s="1"/>
  <c r="W146" i="123"/>
  <c r="V149" i="123" s="1"/>
  <c r="O146" i="123"/>
  <c r="AA146" i="123"/>
  <c r="Z149" i="123" s="1"/>
  <c r="AD33" i="123"/>
  <c r="AD32" i="123" s="1"/>
  <c r="Y146" i="123"/>
  <c r="X149" i="123" s="1"/>
  <c r="AD37" i="123"/>
  <c r="S146" i="123"/>
  <c r="R149" i="123" s="1"/>
  <c r="Q146" i="123"/>
  <c r="P149" i="123" s="1"/>
  <c r="M146" i="123"/>
  <c r="L149" i="123" s="1"/>
  <c r="K146" i="123"/>
  <c r="J149" i="123" s="1"/>
  <c r="G146" i="123"/>
  <c r="AD25" i="123"/>
  <c r="AD24" i="123" s="1"/>
  <c r="F149" i="123"/>
  <c r="AB149" i="123"/>
  <c r="N149" i="123"/>
  <c r="C146" i="123"/>
  <c r="U146" i="149"/>
  <c r="T149" i="149" s="1"/>
  <c r="C146" i="149"/>
  <c r="B149" i="149" s="1"/>
  <c r="E146" i="149"/>
  <c r="D149" i="149" s="1"/>
  <c r="AD50" i="149"/>
  <c r="AD49" i="149" s="1"/>
  <c r="AD37" i="149"/>
  <c r="K146" i="149"/>
  <c r="J149" i="149" s="1"/>
  <c r="G146" i="149"/>
  <c r="F149" i="149" s="1"/>
  <c r="Q146" i="149"/>
  <c r="P149" i="149" s="1"/>
  <c r="S146" i="149"/>
  <c r="R149" i="149" s="1"/>
  <c r="W146" i="149"/>
  <c r="V149" i="149" s="1"/>
  <c r="Y146" i="149"/>
  <c r="X149" i="149" s="1"/>
  <c r="AA146" i="149"/>
  <c r="Z149" i="149" s="1"/>
  <c r="AD33" i="149"/>
  <c r="AD32" i="149" s="1"/>
  <c r="AC146" i="149"/>
  <c r="AB149" i="149" s="1"/>
  <c r="AD25" i="149"/>
  <c r="AD24" i="149" s="1"/>
  <c r="AD145" i="149"/>
  <c r="AD144" i="149" s="1"/>
  <c r="I146" i="149"/>
  <c r="M146" i="149"/>
  <c r="L149" i="149" s="1"/>
  <c r="O146" i="149"/>
  <c r="N149" i="149" s="1"/>
  <c r="AD119" i="149"/>
  <c r="AD118" i="149" s="1"/>
  <c r="AD145" i="143"/>
  <c r="AD144" i="143" s="1"/>
  <c r="U146" i="143"/>
  <c r="I146" i="143"/>
  <c r="H149" i="143" s="1"/>
  <c r="Y146" i="143"/>
  <c r="X149" i="143" s="1"/>
  <c r="Q146" i="143"/>
  <c r="P34" i="144"/>
  <c r="G39" i="144"/>
  <c r="C39" i="144"/>
  <c r="K34" i="144"/>
  <c r="K39" i="144" s="1"/>
  <c r="K35" i="144"/>
  <c r="M6" i="144"/>
  <c r="F37" i="144"/>
  <c r="J37" i="144"/>
  <c r="D39" i="144"/>
  <c r="H39" i="144"/>
  <c r="E39" i="144"/>
  <c r="I39" i="144"/>
  <c r="E146" i="143"/>
  <c r="D149" i="143" s="1"/>
  <c r="AD119" i="143"/>
  <c r="AD118" i="143" s="1"/>
  <c r="C146" i="143"/>
  <c r="B149" i="143" s="1"/>
  <c r="AD38" i="143"/>
  <c r="AD37" i="143" s="1"/>
  <c r="M146" i="143"/>
  <c r="L149" i="143" s="1"/>
  <c r="AD49" i="143"/>
  <c r="G146" i="143"/>
  <c r="F149" i="143" s="1"/>
  <c r="K146" i="143"/>
  <c r="J149" i="143" s="1"/>
  <c r="O146" i="143"/>
  <c r="AD33" i="143"/>
  <c r="AD32" i="143" s="1"/>
  <c r="S146" i="143"/>
  <c r="R149" i="143" s="1"/>
  <c r="W146" i="143"/>
  <c r="V149" i="143" s="1"/>
  <c r="AA146" i="143"/>
  <c r="Z149" i="143" s="1"/>
  <c r="AC146" i="143"/>
  <c r="AB149" i="143" s="1"/>
  <c r="P149" i="143"/>
  <c r="T149" i="143"/>
  <c r="AD25" i="143"/>
  <c r="AD24" i="143" s="1"/>
  <c r="S119" i="145"/>
  <c r="AC145" i="145"/>
  <c r="Y145" i="145"/>
  <c r="W145" i="145"/>
  <c r="S145" i="145"/>
  <c r="Q145" i="145"/>
  <c r="I145" i="145"/>
  <c r="AC119" i="145"/>
  <c r="Y119" i="145"/>
  <c r="W119" i="145"/>
  <c r="U119" i="145"/>
  <c r="Q119" i="145"/>
  <c r="O119" i="145"/>
  <c r="Y50" i="145"/>
  <c r="I50" i="145"/>
  <c r="Y38" i="145"/>
  <c r="Q38" i="145"/>
  <c r="I38" i="145"/>
  <c r="AC33" i="145"/>
  <c r="Y33" i="145"/>
  <c r="Q33" i="145"/>
  <c r="I33" i="145"/>
  <c r="Y25" i="145"/>
  <c r="W25" i="145"/>
  <c r="S25" i="145"/>
  <c r="Q25" i="145"/>
  <c r="E25" i="145"/>
  <c r="AD142" i="145"/>
  <c r="AD116" i="145"/>
  <c r="AD47" i="145"/>
  <c r="AD35" i="145"/>
  <c r="AD30" i="145"/>
  <c r="AD22" i="145"/>
  <c r="AC148" i="145"/>
  <c r="AC147" i="145"/>
  <c r="AC144" i="145"/>
  <c r="AC143" i="145"/>
  <c r="AC142" i="145"/>
  <c r="AC141" i="145"/>
  <c r="AC140" i="145"/>
  <c r="AC139" i="145"/>
  <c r="AC138" i="145"/>
  <c r="AC137" i="145"/>
  <c r="AC136" i="145"/>
  <c r="AC135" i="145"/>
  <c r="AC134" i="145"/>
  <c r="AC133" i="145"/>
  <c r="AC132" i="145"/>
  <c r="AC131" i="145"/>
  <c r="AC130" i="145"/>
  <c r="AC129" i="145"/>
  <c r="AC128" i="145"/>
  <c r="AC127" i="145"/>
  <c r="AC126" i="145"/>
  <c r="AC125" i="145"/>
  <c r="AC124" i="145"/>
  <c r="AC123" i="145"/>
  <c r="AC122" i="145"/>
  <c r="AC121" i="145"/>
  <c r="AC120" i="145"/>
  <c r="AC118" i="145"/>
  <c r="AC117" i="145"/>
  <c r="AC116" i="145"/>
  <c r="AC115" i="145"/>
  <c r="AC114" i="145"/>
  <c r="AC113" i="145"/>
  <c r="AC112" i="145"/>
  <c r="AC111" i="145"/>
  <c r="AC110" i="145"/>
  <c r="AC109" i="145"/>
  <c r="AC108" i="145"/>
  <c r="AC107" i="145"/>
  <c r="AC106" i="145"/>
  <c r="AC105" i="145"/>
  <c r="AC104" i="145"/>
  <c r="AC103" i="145"/>
  <c r="AC102" i="145"/>
  <c r="AC101" i="145"/>
  <c r="AC100" i="145"/>
  <c r="AC99" i="145"/>
  <c r="AC98" i="145"/>
  <c r="AC97" i="145"/>
  <c r="AC96" i="145"/>
  <c r="AC95" i="145"/>
  <c r="AC94" i="145"/>
  <c r="AC93" i="145"/>
  <c r="AC92" i="145"/>
  <c r="AC91" i="145"/>
  <c r="AC90" i="145"/>
  <c r="AC89" i="145"/>
  <c r="AC88" i="145"/>
  <c r="AC87" i="145"/>
  <c r="AC86" i="145"/>
  <c r="AC85" i="145"/>
  <c r="AC84" i="145"/>
  <c r="AC83" i="145"/>
  <c r="AC82" i="145"/>
  <c r="AC81" i="145"/>
  <c r="AC80" i="145"/>
  <c r="AC79" i="145"/>
  <c r="AC78" i="145"/>
  <c r="AC77" i="145"/>
  <c r="AC76" i="145"/>
  <c r="AC75" i="145"/>
  <c r="AC74" i="145"/>
  <c r="AC73" i="145"/>
  <c r="AC72" i="145"/>
  <c r="AC71" i="145"/>
  <c r="AC70" i="145"/>
  <c r="AC69" i="145"/>
  <c r="AC68" i="145"/>
  <c r="AC67" i="145"/>
  <c r="AC66" i="145"/>
  <c r="AC65" i="145"/>
  <c r="AC64" i="145"/>
  <c r="AC63" i="145"/>
  <c r="AC62" i="145"/>
  <c r="AC61" i="145"/>
  <c r="AC60" i="145"/>
  <c r="AC59" i="145"/>
  <c r="AC58" i="145"/>
  <c r="AC57" i="145"/>
  <c r="AC56" i="145"/>
  <c r="AC55" i="145"/>
  <c r="AC54" i="145"/>
  <c r="AC53" i="145"/>
  <c r="AC52" i="145"/>
  <c r="AC51" i="145"/>
  <c r="AC50" i="145"/>
  <c r="AC49" i="145"/>
  <c r="AC48" i="145"/>
  <c r="AC47" i="145"/>
  <c r="AC46" i="145"/>
  <c r="AC45" i="145"/>
  <c r="AC44" i="145"/>
  <c r="AC43" i="145"/>
  <c r="AC42" i="145"/>
  <c r="AC41" i="145"/>
  <c r="AC40" i="145"/>
  <c r="AC39" i="145"/>
  <c r="AC38" i="145"/>
  <c r="AC37" i="145"/>
  <c r="AC36" i="145"/>
  <c r="AC35" i="145"/>
  <c r="AC34" i="145"/>
  <c r="AC32" i="145"/>
  <c r="AC31" i="145"/>
  <c r="AC30" i="145"/>
  <c r="AC29" i="145"/>
  <c r="AC28" i="145"/>
  <c r="AC27" i="145"/>
  <c r="AC26" i="145"/>
  <c r="AC25" i="145"/>
  <c r="AC24" i="145"/>
  <c r="AC23" i="145"/>
  <c r="AC22" i="145"/>
  <c r="AC21" i="145"/>
  <c r="AC20" i="145"/>
  <c r="AC19" i="145"/>
  <c r="AC18" i="145"/>
  <c r="AC17" i="145"/>
  <c r="AC16" i="145"/>
  <c r="AC15" i="145"/>
  <c r="AC14" i="145"/>
  <c r="AC13" i="145"/>
  <c r="AC12" i="145"/>
  <c r="AC11" i="145"/>
  <c r="AC10" i="145"/>
  <c r="AC9" i="145"/>
  <c r="AC8" i="145"/>
  <c r="AC7" i="145"/>
  <c r="AC6" i="145"/>
  <c r="AC5" i="145"/>
  <c r="AA148" i="145"/>
  <c r="AA147" i="145"/>
  <c r="AA145" i="145"/>
  <c r="AA144" i="145"/>
  <c r="AA143" i="145"/>
  <c r="AA142" i="145"/>
  <c r="AA141" i="145"/>
  <c r="AA140" i="145"/>
  <c r="AA139" i="145"/>
  <c r="AA138" i="145"/>
  <c r="AA137" i="145"/>
  <c r="AA136" i="145"/>
  <c r="AA135" i="145"/>
  <c r="AA134" i="145"/>
  <c r="AA133" i="145"/>
  <c r="AA132" i="145"/>
  <c r="AA131" i="145"/>
  <c r="AA130" i="145"/>
  <c r="AA129" i="145"/>
  <c r="AA128" i="145"/>
  <c r="AA127" i="145"/>
  <c r="AA126" i="145"/>
  <c r="AA125" i="145"/>
  <c r="AA124" i="145"/>
  <c r="AA123" i="145"/>
  <c r="AA122" i="145"/>
  <c r="AA121" i="145"/>
  <c r="AA120" i="145"/>
  <c r="AA119" i="145"/>
  <c r="AA118" i="145"/>
  <c r="AA117" i="145"/>
  <c r="AA116" i="145"/>
  <c r="AA115" i="145"/>
  <c r="AA114" i="145"/>
  <c r="AA113" i="145"/>
  <c r="AA112" i="145"/>
  <c r="AA111" i="145"/>
  <c r="AA110" i="145"/>
  <c r="AA109" i="145"/>
  <c r="AA108" i="145"/>
  <c r="AA107" i="145"/>
  <c r="AA106" i="145"/>
  <c r="AA105" i="145"/>
  <c r="AA104" i="145"/>
  <c r="AA103" i="145"/>
  <c r="AA102" i="145"/>
  <c r="AA101" i="145"/>
  <c r="AA100" i="145"/>
  <c r="AA99" i="145"/>
  <c r="AA98" i="145"/>
  <c r="AA97" i="145"/>
  <c r="AA96" i="145"/>
  <c r="AA95" i="145"/>
  <c r="AA94" i="145"/>
  <c r="AA93" i="145"/>
  <c r="AA92" i="145"/>
  <c r="AA91" i="145"/>
  <c r="AA90" i="145"/>
  <c r="AA89" i="145"/>
  <c r="AA88" i="145"/>
  <c r="AA87" i="145"/>
  <c r="AA86" i="145"/>
  <c r="AA85" i="145"/>
  <c r="AA84" i="145"/>
  <c r="AA83" i="145"/>
  <c r="AA82" i="145"/>
  <c r="AA81" i="145"/>
  <c r="AA80" i="145"/>
  <c r="AA79" i="145"/>
  <c r="AA78" i="145"/>
  <c r="AA77" i="145"/>
  <c r="AA76" i="145"/>
  <c r="AA75" i="145"/>
  <c r="AA74" i="145"/>
  <c r="AA73" i="145"/>
  <c r="AA72" i="145"/>
  <c r="AA71" i="145"/>
  <c r="AA70" i="145"/>
  <c r="AA69" i="145"/>
  <c r="AA68" i="145"/>
  <c r="AA67" i="145"/>
  <c r="AA66" i="145"/>
  <c r="AA65" i="145"/>
  <c r="AA64" i="145"/>
  <c r="AA63" i="145"/>
  <c r="AA62" i="145"/>
  <c r="AA61" i="145"/>
  <c r="AA60" i="145"/>
  <c r="AA59" i="145"/>
  <c r="AA58" i="145"/>
  <c r="AA57" i="145"/>
  <c r="AA56" i="145"/>
  <c r="AA55" i="145"/>
  <c r="AA54" i="145"/>
  <c r="AA53" i="145"/>
  <c r="AA52" i="145"/>
  <c r="AA51" i="145"/>
  <c r="AA50" i="145"/>
  <c r="AA49" i="145"/>
  <c r="AA48" i="145"/>
  <c r="AA47" i="145"/>
  <c r="AA46" i="145"/>
  <c r="AA45" i="145"/>
  <c r="AA44" i="145"/>
  <c r="AA43" i="145"/>
  <c r="AA42" i="145"/>
  <c r="AA41" i="145"/>
  <c r="AA40" i="145"/>
  <c r="AA39" i="145"/>
  <c r="AA38" i="145"/>
  <c r="AA37" i="145"/>
  <c r="AA36" i="145"/>
  <c r="AA35" i="145"/>
  <c r="AA34" i="145"/>
  <c r="AA33" i="145"/>
  <c r="AA32" i="145"/>
  <c r="AA31" i="145"/>
  <c r="AA30" i="145"/>
  <c r="AA29" i="145"/>
  <c r="AA28" i="145"/>
  <c r="AA27" i="145"/>
  <c r="AA26" i="145"/>
  <c r="AA24" i="145"/>
  <c r="AA23" i="145"/>
  <c r="AA22" i="145"/>
  <c r="AA21" i="145"/>
  <c r="AA20" i="145"/>
  <c r="AA19" i="145"/>
  <c r="AA18" i="145"/>
  <c r="AA17" i="145"/>
  <c r="AA16" i="145"/>
  <c r="AA15" i="145"/>
  <c r="AA14" i="145"/>
  <c r="AA13" i="145"/>
  <c r="AA12" i="145"/>
  <c r="AA11" i="145"/>
  <c r="AA10" i="145"/>
  <c r="AA9" i="145"/>
  <c r="AA8" i="145"/>
  <c r="AA7" i="145"/>
  <c r="AA6" i="145"/>
  <c r="AA5" i="145"/>
  <c r="Y148" i="145"/>
  <c r="Y147" i="145"/>
  <c r="Y144" i="145"/>
  <c r="Y143" i="145"/>
  <c r="Y142" i="145"/>
  <c r="Y141" i="145"/>
  <c r="Y140" i="145"/>
  <c r="Y139" i="145"/>
  <c r="Y138" i="145"/>
  <c r="Y137" i="145"/>
  <c r="Y136" i="145"/>
  <c r="Y135" i="145"/>
  <c r="Y134" i="145"/>
  <c r="Y133" i="145"/>
  <c r="Y132" i="145"/>
  <c r="Y131" i="145"/>
  <c r="Y130" i="145"/>
  <c r="Y129" i="145"/>
  <c r="Y128" i="145"/>
  <c r="Y127" i="145"/>
  <c r="Y126" i="145"/>
  <c r="Y125" i="145"/>
  <c r="Y124" i="145"/>
  <c r="Y123" i="145"/>
  <c r="Y122" i="145"/>
  <c r="Y121" i="145"/>
  <c r="Y120" i="145"/>
  <c r="Y118" i="145"/>
  <c r="Y117" i="145"/>
  <c r="Y116" i="145"/>
  <c r="Y115" i="145"/>
  <c r="Y114" i="145"/>
  <c r="Y113" i="145"/>
  <c r="Y112" i="145"/>
  <c r="Y111" i="145"/>
  <c r="Y110" i="145"/>
  <c r="Y109" i="145"/>
  <c r="Y108" i="145"/>
  <c r="Y107" i="145"/>
  <c r="Y106" i="145"/>
  <c r="Y105" i="145"/>
  <c r="Y104" i="145"/>
  <c r="Y103" i="145"/>
  <c r="Y102" i="145"/>
  <c r="Y101" i="145"/>
  <c r="Y100" i="145"/>
  <c r="Y99" i="145"/>
  <c r="Y98" i="145"/>
  <c r="Y97" i="145"/>
  <c r="Y96" i="145"/>
  <c r="Y95" i="145"/>
  <c r="Y94" i="145"/>
  <c r="Y93" i="145"/>
  <c r="Y92" i="145"/>
  <c r="Y91" i="145"/>
  <c r="Y90" i="145"/>
  <c r="Y89" i="145"/>
  <c r="Y88" i="145"/>
  <c r="Y87" i="145"/>
  <c r="Y86" i="145"/>
  <c r="Y85" i="145"/>
  <c r="Y84" i="145"/>
  <c r="Y83" i="145"/>
  <c r="Y82" i="145"/>
  <c r="Y81" i="145"/>
  <c r="Y80" i="145"/>
  <c r="Y79" i="145"/>
  <c r="Y78" i="145"/>
  <c r="Y77" i="145"/>
  <c r="Y76" i="145"/>
  <c r="Y75" i="145"/>
  <c r="Y74" i="145"/>
  <c r="Y73" i="145"/>
  <c r="Y72" i="145"/>
  <c r="Y71" i="145"/>
  <c r="Y70" i="145"/>
  <c r="Y69" i="145"/>
  <c r="Y68" i="145"/>
  <c r="Y67" i="145"/>
  <c r="Y66" i="145"/>
  <c r="Y65" i="145"/>
  <c r="Y64" i="145"/>
  <c r="Y63" i="145"/>
  <c r="Y62" i="145"/>
  <c r="Y61" i="145"/>
  <c r="Y60" i="145"/>
  <c r="Y59" i="145"/>
  <c r="Y58" i="145"/>
  <c r="Y57" i="145"/>
  <c r="Y56" i="145"/>
  <c r="Y55" i="145"/>
  <c r="Y54" i="145"/>
  <c r="Y53" i="145"/>
  <c r="Y52" i="145"/>
  <c r="Y51" i="145"/>
  <c r="Y49" i="145"/>
  <c r="Y48" i="145"/>
  <c r="Y47" i="145"/>
  <c r="Y46" i="145"/>
  <c r="Y45" i="145"/>
  <c r="Y44" i="145"/>
  <c r="Y43" i="145"/>
  <c r="Y42" i="145"/>
  <c r="Y41" i="145"/>
  <c r="Y40" i="145"/>
  <c r="Y39" i="145"/>
  <c r="Y37" i="145"/>
  <c r="Y36" i="145"/>
  <c r="Y35" i="145"/>
  <c r="Y34" i="145"/>
  <c r="Y32" i="145"/>
  <c r="Y31" i="145"/>
  <c r="Y30" i="145"/>
  <c r="Y29" i="145"/>
  <c r="Y28" i="145"/>
  <c r="Y27" i="145"/>
  <c r="Y26" i="145"/>
  <c r="Y24" i="145"/>
  <c r="Y23" i="145"/>
  <c r="Y22" i="145"/>
  <c r="Y21" i="145"/>
  <c r="Y20" i="145"/>
  <c r="Y19" i="145"/>
  <c r="Y18" i="145"/>
  <c r="Y17" i="145"/>
  <c r="Y16" i="145"/>
  <c r="Y15" i="145"/>
  <c r="Y14" i="145"/>
  <c r="Y13" i="145"/>
  <c r="Y12" i="145"/>
  <c r="Y11" i="145"/>
  <c r="Y10" i="145"/>
  <c r="Y9" i="145"/>
  <c r="Y8" i="145"/>
  <c r="Y7" i="145"/>
  <c r="Y6" i="145"/>
  <c r="Y5" i="145"/>
  <c r="W148" i="145"/>
  <c r="W147" i="145"/>
  <c r="W144" i="145"/>
  <c r="W143" i="145"/>
  <c r="W142" i="145"/>
  <c r="W141" i="145"/>
  <c r="W140" i="145"/>
  <c r="W139" i="145"/>
  <c r="W138" i="145"/>
  <c r="W137" i="145"/>
  <c r="W136" i="145"/>
  <c r="W135" i="145"/>
  <c r="W134" i="145"/>
  <c r="W133" i="145"/>
  <c r="W132" i="145"/>
  <c r="W131" i="145"/>
  <c r="W130" i="145"/>
  <c r="W129" i="145"/>
  <c r="W128" i="145"/>
  <c r="W127" i="145"/>
  <c r="W126" i="145"/>
  <c r="W125" i="145"/>
  <c r="W124" i="145"/>
  <c r="W123" i="145"/>
  <c r="W122" i="145"/>
  <c r="W121" i="145"/>
  <c r="W120" i="145"/>
  <c r="W118" i="145"/>
  <c r="W117" i="145"/>
  <c r="W116" i="145"/>
  <c r="W115" i="145"/>
  <c r="W114" i="145"/>
  <c r="W113" i="145"/>
  <c r="W112" i="145"/>
  <c r="W111" i="145"/>
  <c r="W110" i="145"/>
  <c r="W109" i="145"/>
  <c r="W108" i="145"/>
  <c r="W107" i="145"/>
  <c r="W106" i="145"/>
  <c r="W105" i="145"/>
  <c r="W104" i="145"/>
  <c r="W103" i="145"/>
  <c r="W102" i="145"/>
  <c r="W101" i="145"/>
  <c r="W100" i="145"/>
  <c r="W99" i="145"/>
  <c r="W98" i="145"/>
  <c r="W97" i="145"/>
  <c r="W96" i="145"/>
  <c r="W95" i="145"/>
  <c r="W94" i="145"/>
  <c r="W93" i="145"/>
  <c r="W92" i="145"/>
  <c r="W91" i="145"/>
  <c r="W90" i="145"/>
  <c r="W89" i="145"/>
  <c r="W88" i="145"/>
  <c r="W87" i="145"/>
  <c r="W86" i="145"/>
  <c r="W85" i="145"/>
  <c r="W84" i="145"/>
  <c r="W83" i="145"/>
  <c r="W82" i="145"/>
  <c r="W81" i="145"/>
  <c r="W80" i="145"/>
  <c r="W79" i="145"/>
  <c r="W78" i="145"/>
  <c r="W77" i="145"/>
  <c r="W76" i="145"/>
  <c r="W75" i="145"/>
  <c r="W74" i="145"/>
  <c r="W73" i="145"/>
  <c r="W72" i="145"/>
  <c r="W71" i="145"/>
  <c r="W70" i="145"/>
  <c r="W69" i="145"/>
  <c r="W68" i="145"/>
  <c r="W67" i="145"/>
  <c r="W66" i="145"/>
  <c r="W65" i="145"/>
  <c r="W64" i="145"/>
  <c r="W63" i="145"/>
  <c r="W62" i="145"/>
  <c r="W61" i="145"/>
  <c r="W60" i="145"/>
  <c r="W59" i="145"/>
  <c r="W58" i="145"/>
  <c r="W57" i="145"/>
  <c r="W56" i="145"/>
  <c r="W55" i="145"/>
  <c r="W54" i="145"/>
  <c r="W53" i="145"/>
  <c r="W52" i="145"/>
  <c r="W51" i="145"/>
  <c r="W49" i="145"/>
  <c r="W48" i="145"/>
  <c r="W47" i="145"/>
  <c r="W46" i="145"/>
  <c r="W45" i="145"/>
  <c r="W44" i="145"/>
  <c r="W43" i="145"/>
  <c r="W42" i="145"/>
  <c r="W41" i="145"/>
  <c r="W40" i="145"/>
  <c r="W39" i="145"/>
  <c r="W38" i="145"/>
  <c r="W37" i="145"/>
  <c r="W36" i="145"/>
  <c r="W35" i="145"/>
  <c r="W34" i="145"/>
  <c r="W33" i="145"/>
  <c r="W32" i="145"/>
  <c r="W31" i="145"/>
  <c r="W30" i="145"/>
  <c r="W29" i="145"/>
  <c r="W28" i="145"/>
  <c r="W27" i="145"/>
  <c r="W26" i="145"/>
  <c r="W24" i="145"/>
  <c r="W23" i="145"/>
  <c r="W22" i="145"/>
  <c r="W21" i="145"/>
  <c r="W20" i="145"/>
  <c r="W19" i="145"/>
  <c r="W18" i="145"/>
  <c r="W17" i="145"/>
  <c r="W16" i="145"/>
  <c r="W15" i="145"/>
  <c r="W14" i="145"/>
  <c r="W13" i="145"/>
  <c r="W12" i="145"/>
  <c r="W11" i="145"/>
  <c r="W10" i="145"/>
  <c r="W9" i="145"/>
  <c r="W8" i="145"/>
  <c r="W7" i="145"/>
  <c r="W6" i="145"/>
  <c r="W5" i="145"/>
  <c r="U148" i="145"/>
  <c r="U147" i="145"/>
  <c r="U145" i="145"/>
  <c r="U144" i="145"/>
  <c r="U143" i="145"/>
  <c r="U142" i="145"/>
  <c r="U141" i="145"/>
  <c r="U140" i="145"/>
  <c r="U139" i="145"/>
  <c r="U138" i="145"/>
  <c r="U137" i="145"/>
  <c r="U136" i="145"/>
  <c r="U135" i="145"/>
  <c r="U134" i="145"/>
  <c r="U133" i="145"/>
  <c r="U132" i="145"/>
  <c r="U131" i="145"/>
  <c r="U130" i="145"/>
  <c r="U129" i="145"/>
  <c r="U128" i="145"/>
  <c r="U127" i="145"/>
  <c r="U126" i="145"/>
  <c r="U125" i="145"/>
  <c r="U124" i="145"/>
  <c r="U123" i="145"/>
  <c r="U122" i="145"/>
  <c r="U121" i="145"/>
  <c r="U120" i="145"/>
  <c r="U118" i="145"/>
  <c r="U117" i="145"/>
  <c r="U116" i="145"/>
  <c r="U115" i="145"/>
  <c r="U114" i="145"/>
  <c r="U113" i="145"/>
  <c r="U112" i="145"/>
  <c r="U111" i="145"/>
  <c r="U110" i="145"/>
  <c r="U109" i="145"/>
  <c r="U108" i="145"/>
  <c r="U107" i="145"/>
  <c r="U106" i="145"/>
  <c r="U105" i="145"/>
  <c r="U104" i="145"/>
  <c r="U103" i="145"/>
  <c r="U102" i="145"/>
  <c r="U101" i="145"/>
  <c r="U100" i="145"/>
  <c r="U99" i="145"/>
  <c r="U98" i="145"/>
  <c r="U97" i="145"/>
  <c r="U96" i="145"/>
  <c r="U95" i="145"/>
  <c r="U94" i="145"/>
  <c r="U93" i="145"/>
  <c r="U92" i="145"/>
  <c r="U91" i="145"/>
  <c r="U90" i="145"/>
  <c r="U89" i="145"/>
  <c r="U88" i="145"/>
  <c r="U87" i="145"/>
  <c r="U86" i="145"/>
  <c r="U85" i="145"/>
  <c r="U84" i="145"/>
  <c r="U83" i="145"/>
  <c r="U82" i="145"/>
  <c r="U81" i="145"/>
  <c r="U80" i="145"/>
  <c r="U79" i="145"/>
  <c r="U78" i="145"/>
  <c r="U77" i="145"/>
  <c r="U76" i="145"/>
  <c r="U75" i="145"/>
  <c r="U74" i="145"/>
  <c r="U73" i="145"/>
  <c r="U72" i="145"/>
  <c r="U71" i="145"/>
  <c r="U70" i="145"/>
  <c r="U69" i="145"/>
  <c r="U68" i="145"/>
  <c r="U67" i="145"/>
  <c r="U66" i="145"/>
  <c r="U65" i="145"/>
  <c r="U64" i="145"/>
  <c r="U63" i="145"/>
  <c r="U62" i="145"/>
  <c r="U61" i="145"/>
  <c r="U60" i="145"/>
  <c r="U59" i="145"/>
  <c r="U58" i="145"/>
  <c r="U57" i="145"/>
  <c r="U56" i="145"/>
  <c r="U55" i="145"/>
  <c r="U54" i="145"/>
  <c r="U53" i="145"/>
  <c r="U52" i="145"/>
  <c r="U51" i="145"/>
  <c r="U50" i="145"/>
  <c r="U49" i="145"/>
  <c r="U48" i="145"/>
  <c r="U47" i="145"/>
  <c r="U46" i="145"/>
  <c r="U45" i="145"/>
  <c r="U44" i="145"/>
  <c r="U43" i="145"/>
  <c r="U42" i="145"/>
  <c r="U41" i="145"/>
  <c r="U40" i="145"/>
  <c r="U39" i="145"/>
  <c r="U38" i="145"/>
  <c r="U37" i="145"/>
  <c r="U36" i="145"/>
  <c r="U35" i="145"/>
  <c r="U34" i="145"/>
  <c r="U33" i="145"/>
  <c r="U32" i="145"/>
  <c r="U31" i="145"/>
  <c r="U30" i="145"/>
  <c r="U29" i="145"/>
  <c r="U28" i="145"/>
  <c r="U27" i="145"/>
  <c r="U26" i="145"/>
  <c r="U25" i="145"/>
  <c r="U24" i="145"/>
  <c r="U23" i="145"/>
  <c r="U22" i="145"/>
  <c r="U21" i="145"/>
  <c r="U20" i="145"/>
  <c r="U19" i="145"/>
  <c r="U18" i="145"/>
  <c r="U17" i="145"/>
  <c r="U16" i="145"/>
  <c r="U15" i="145"/>
  <c r="U14" i="145"/>
  <c r="U13" i="145"/>
  <c r="U12" i="145"/>
  <c r="U11" i="145"/>
  <c r="U10" i="145"/>
  <c r="U9" i="145"/>
  <c r="U8" i="145"/>
  <c r="U7" i="145"/>
  <c r="U6" i="145"/>
  <c r="U5" i="145"/>
  <c r="S148" i="145"/>
  <c r="S147" i="145"/>
  <c r="S144" i="145"/>
  <c r="S143" i="145"/>
  <c r="S142" i="145"/>
  <c r="S141" i="145"/>
  <c r="S140" i="145"/>
  <c r="S139" i="145"/>
  <c r="S138" i="145"/>
  <c r="S137" i="145"/>
  <c r="S136" i="145"/>
  <c r="S135" i="145"/>
  <c r="S134" i="145"/>
  <c r="S133" i="145"/>
  <c r="S132" i="145"/>
  <c r="S131" i="145"/>
  <c r="S130" i="145"/>
  <c r="S129" i="145"/>
  <c r="S128" i="145"/>
  <c r="S127" i="145"/>
  <c r="S126" i="145"/>
  <c r="S125" i="145"/>
  <c r="S124" i="145"/>
  <c r="S123" i="145"/>
  <c r="S122" i="145"/>
  <c r="S121" i="145"/>
  <c r="S120" i="145"/>
  <c r="S118" i="145"/>
  <c r="S117" i="145"/>
  <c r="S116" i="145"/>
  <c r="S115" i="145"/>
  <c r="S114" i="145"/>
  <c r="S113" i="145"/>
  <c r="S112" i="145"/>
  <c r="S111" i="145"/>
  <c r="S110" i="145"/>
  <c r="S109" i="145"/>
  <c r="S108" i="145"/>
  <c r="S107" i="145"/>
  <c r="S106" i="145"/>
  <c r="S105" i="145"/>
  <c r="S104" i="145"/>
  <c r="S103" i="145"/>
  <c r="S102" i="145"/>
  <c r="S101" i="145"/>
  <c r="S100" i="145"/>
  <c r="S99" i="145"/>
  <c r="S98" i="145"/>
  <c r="S97" i="145"/>
  <c r="S96" i="145"/>
  <c r="S95" i="145"/>
  <c r="S94" i="145"/>
  <c r="S93" i="145"/>
  <c r="S92" i="145"/>
  <c r="S91" i="145"/>
  <c r="S90" i="145"/>
  <c r="S89" i="145"/>
  <c r="S88" i="145"/>
  <c r="S87" i="145"/>
  <c r="S86" i="145"/>
  <c r="S85" i="145"/>
  <c r="S84" i="145"/>
  <c r="S83" i="145"/>
  <c r="S82" i="145"/>
  <c r="S81" i="145"/>
  <c r="S80" i="145"/>
  <c r="S79" i="145"/>
  <c r="S78" i="145"/>
  <c r="S77" i="145"/>
  <c r="S76" i="145"/>
  <c r="S75" i="145"/>
  <c r="S74" i="145"/>
  <c r="S73" i="145"/>
  <c r="S72" i="145"/>
  <c r="S71" i="145"/>
  <c r="S70" i="145"/>
  <c r="S69" i="145"/>
  <c r="S68" i="145"/>
  <c r="S67" i="145"/>
  <c r="S66" i="145"/>
  <c r="S65" i="145"/>
  <c r="S64" i="145"/>
  <c r="S63" i="145"/>
  <c r="S62" i="145"/>
  <c r="S61" i="145"/>
  <c r="S60" i="145"/>
  <c r="S59" i="145"/>
  <c r="S58" i="145"/>
  <c r="S57" i="145"/>
  <c r="S56" i="145"/>
  <c r="S55" i="145"/>
  <c r="S54" i="145"/>
  <c r="S53" i="145"/>
  <c r="S52" i="145"/>
  <c r="S51" i="145"/>
  <c r="S50" i="145"/>
  <c r="S49" i="145"/>
  <c r="S48" i="145"/>
  <c r="S47" i="145"/>
  <c r="S46" i="145"/>
  <c r="S45" i="145"/>
  <c r="S44" i="145"/>
  <c r="S43" i="145"/>
  <c r="S42" i="145"/>
  <c r="S41" i="145"/>
  <c r="S40" i="145"/>
  <c r="S39" i="145"/>
  <c r="S38" i="145"/>
  <c r="S37" i="145"/>
  <c r="S36" i="145"/>
  <c r="S35" i="145"/>
  <c r="S34" i="145"/>
  <c r="S33" i="145"/>
  <c r="S32" i="145"/>
  <c r="S31" i="145"/>
  <c r="S30" i="145"/>
  <c r="S29" i="145"/>
  <c r="S28" i="145"/>
  <c r="S27" i="145"/>
  <c r="S26" i="145"/>
  <c r="S24" i="145"/>
  <c r="S23" i="145"/>
  <c r="S22" i="145"/>
  <c r="S21" i="145"/>
  <c r="S20" i="145"/>
  <c r="S19" i="145"/>
  <c r="S18" i="145"/>
  <c r="S17" i="145"/>
  <c r="S16" i="145"/>
  <c r="S15" i="145"/>
  <c r="S14" i="145"/>
  <c r="S13" i="145"/>
  <c r="S12" i="145"/>
  <c r="S11" i="145"/>
  <c r="S10" i="145"/>
  <c r="S9" i="145"/>
  <c r="S8" i="145"/>
  <c r="S7" i="145"/>
  <c r="S6" i="145"/>
  <c r="S5" i="145"/>
  <c r="Q148" i="145"/>
  <c r="Q147" i="145"/>
  <c r="Q144" i="145"/>
  <c r="Q143" i="145"/>
  <c r="Q142" i="145"/>
  <c r="Q141" i="145"/>
  <c r="Q140" i="145"/>
  <c r="Q139" i="145"/>
  <c r="Q138" i="145"/>
  <c r="Q137" i="145"/>
  <c r="Q136" i="145"/>
  <c r="Q135" i="145"/>
  <c r="Q134" i="145"/>
  <c r="Q133" i="145"/>
  <c r="Q132" i="145"/>
  <c r="Q131" i="145"/>
  <c r="Q130" i="145"/>
  <c r="Q129" i="145"/>
  <c r="Q128" i="145"/>
  <c r="Q127" i="145"/>
  <c r="Q126" i="145"/>
  <c r="Q125" i="145"/>
  <c r="Q124" i="145"/>
  <c r="Q123" i="145"/>
  <c r="Q122" i="145"/>
  <c r="Q121" i="145"/>
  <c r="Q120" i="145"/>
  <c r="Q118" i="145"/>
  <c r="Q117" i="145"/>
  <c r="Q116" i="145"/>
  <c r="Q115" i="145"/>
  <c r="Q114" i="145"/>
  <c r="Q113" i="145"/>
  <c r="Q112" i="145"/>
  <c r="Q111" i="145"/>
  <c r="Q110" i="145"/>
  <c r="Q109" i="145"/>
  <c r="Q108" i="145"/>
  <c r="Q107" i="145"/>
  <c r="Q106" i="145"/>
  <c r="Q105" i="145"/>
  <c r="Q104" i="145"/>
  <c r="Q103" i="145"/>
  <c r="Q102" i="145"/>
  <c r="Q101" i="145"/>
  <c r="Q100" i="145"/>
  <c r="Q99" i="145"/>
  <c r="Q98" i="145"/>
  <c r="Q97" i="145"/>
  <c r="Q96" i="145"/>
  <c r="Q95" i="145"/>
  <c r="Q94" i="145"/>
  <c r="Q93" i="145"/>
  <c r="Q92" i="145"/>
  <c r="Q91" i="145"/>
  <c r="Q90" i="145"/>
  <c r="Q89" i="145"/>
  <c r="Q88" i="145"/>
  <c r="Q87" i="145"/>
  <c r="Q86" i="145"/>
  <c r="Q85" i="145"/>
  <c r="Q84" i="145"/>
  <c r="Q83" i="145"/>
  <c r="Q82" i="145"/>
  <c r="Q81" i="145"/>
  <c r="Q80" i="145"/>
  <c r="Q79" i="145"/>
  <c r="Q78" i="145"/>
  <c r="Q77" i="145"/>
  <c r="Q76" i="145"/>
  <c r="Q75" i="145"/>
  <c r="Q74" i="145"/>
  <c r="Q73" i="145"/>
  <c r="Q72" i="145"/>
  <c r="Q71" i="145"/>
  <c r="Q70" i="145"/>
  <c r="Q69" i="145"/>
  <c r="Q68" i="145"/>
  <c r="Q67" i="145"/>
  <c r="Q66" i="145"/>
  <c r="Q65" i="145"/>
  <c r="Q64" i="145"/>
  <c r="Q63" i="145"/>
  <c r="Q62" i="145"/>
  <c r="Q61" i="145"/>
  <c r="Q60" i="145"/>
  <c r="Q59" i="145"/>
  <c r="Q58" i="145"/>
  <c r="Q57" i="145"/>
  <c r="Q56" i="145"/>
  <c r="Q55" i="145"/>
  <c r="Q54" i="145"/>
  <c r="Q53" i="145"/>
  <c r="Q52" i="145"/>
  <c r="Q51" i="145"/>
  <c r="Q49" i="145"/>
  <c r="Q48" i="145"/>
  <c r="Q47" i="145"/>
  <c r="Q46" i="145"/>
  <c r="Q45" i="145"/>
  <c r="Q44" i="145"/>
  <c r="Q43" i="145"/>
  <c r="Q42" i="145"/>
  <c r="Q41" i="145"/>
  <c r="Q40" i="145"/>
  <c r="Q39" i="145"/>
  <c r="Q37" i="145"/>
  <c r="Q36" i="145"/>
  <c r="Q35" i="145"/>
  <c r="Q34" i="145"/>
  <c r="Q32" i="145"/>
  <c r="Q31" i="145"/>
  <c r="Q30" i="145"/>
  <c r="Q29" i="145"/>
  <c r="Q28" i="145"/>
  <c r="Q27" i="145"/>
  <c r="Q26" i="145"/>
  <c r="Q24" i="145"/>
  <c r="Q23" i="145"/>
  <c r="Q22" i="145"/>
  <c r="Q21" i="145"/>
  <c r="Q20" i="145"/>
  <c r="Q19" i="145"/>
  <c r="Q18" i="145"/>
  <c r="Q17" i="145"/>
  <c r="Q16" i="145"/>
  <c r="Q15" i="145"/>
  <c r="Q14" i="145"/>
  <c r="Q13" i="145"/>
  <c r="Q12" i="145"/>
  <c r="Q11" i="145"/>
  <c r="Q10" i="145"/>
  <c r="Q9" i="145"/>
  <c r="Q8" i="145"/>
  <c r="Q7" i="145"/>
  <c r="Q6" i="145"/>
  <c r="Q5" i="145"/>
  <c r="O148" i="145"/>
  <c r="O147" i="145"/>
  <c r="O145" i="145"/>
  <c r="O144" i="145"/>
  <c r="O143" i="145"/>
  <c r="O142" i="145"/>
  <c r="O141" i="145"/>
  <c r="O140" i="145"/>
  <c r="O139" i="145"/>
  <c r="O138" i="145"/>
  <c r="O137" i="145"/>
  <c r="O136" i="145"/>
  <c r="O135" i="145"/>
  <c r="O134" i="145"/>
  <c r="O133" i="145"/>
  <c r="O132" i="145"/>
  <c r="O131" i="145"/>
  <c r="O130" i="145"/>
  <c r="O129" i="145"/>
  <c r="O128" i="145"/>
  <c r="O127" i="145"/>
  <c r="O126" i="145"/>
  <c r="O125" i="145"/>
  <c r="O124" i="145"/>
  <c r="O123" i="145"/>
  <c r="O122" i="145"/>
  <c r="O121" i="145"/>
  <c r="O120" i="145"/>
  <c r="O118" i="145"/>
  <c r="O117" i="145"/>
  <c r="O116" i="145"/>
  <c r="O115" i="145"/>
  <c r="O114" i="145"/>
  <c r="O113" i="145"/>
  <c r="O112" i="145"/>
  <c r="O111" i="145"/>
  <c r="O110" i="145"/>
  <c r="O109" i="145"/>
  <c r="O108" i="145"/>
  <c r="O107" i="145"/>
  <c r="O106" i="145"/>
  <c r="O105" i="145"/>
  <c r="O104" i="145"/>
  <c r="O103" i="145"/>
  <c r="O102" i="145"/>
  <c r="O101" i="145"/>
  <c r="O100" i="145"/>
  <c r="O99" i="145"/>
  <c r="O98" i="145"/>
  <c r="O97" i="145"/>
  <c r="O96" i="145"/>
  <c r="O95" i="145"/>
  <c r="O94" i="145"/>
  <c r="O93" i="145"/>
  <c r="O92" i="145"/>
  <c r="O91" i="145"/>
  <c r="O90" i="145"/>
  <c r="O89" i="145"/>
  <c r="O88" i="145"/>
  <c r="O87" i="145"/>
  <c r="O86" i="145"/>
  <c r="O85" i="145"/>
  <c r="O84" i="145"/>
  <c r="O83" i="145"/>
  <c r="O82" i="145"/>
  <c r="O81" i="145"/>
  <c r="O80" i="145"/>
  <c r="O79" i="145"/>
  <c r="O78" i="145"/>
  <c r="O77" i="145"/>
  <c r="O76" i="145"/>
  <c r="O75" i="145"/>
  <c r="O74" i="145"/>
  <c r="O73" i="145"/>
  <c r="O72" i="145"/>
  <c r="O71" i="145"/>
  <c r="O70" i="145"/>
  <c r="O69" i="145"/>
  <c r="O68" i="145"/>
  <c r="O67" i="145"/>
  <c r="O66" i="145"/>
  <c r="O65" i="145"/>
  <c r="O64" i="145"/>
  <c r="O63" i="145"/>
  <c r="O62" i="145"/>
  <c r="O61" i="145"/>
  <c r="O60" i="145"/>
  <c r="O59" i="145"/>
  <c r="O58" i="145"/>
  <c r="O57" i="145"/>
  <c r="O56" i="145"/>
  <c r="O55" i="145"/>
  <c r="O54" i="145"/>
  <c r="O53" i="145"/>
  <c r="O52" i="145"/>
  <c r="O51" i="145"/>
  <c r="O50" i="145"/>
  <c r="O49" i="145"/>
  <c r="O48" i="145"/>
  <c r="O47" i="145"/>
  <c r="O46" i="145"/>
  <c r="O45" i="145"/>
  <c r="O44" i="145"/>
  <c r="O43" i="145"/>
  <c r="O42" i="145"/>
  <c r="O41" i="145"/>
  <c r="O40" i="145"/>
  <c r="O39" i="145"/>
  <c r="O38" i="145"/>
  <c r="O37" i="145"/>
  <c r="O36" i="145"/>
  <c r="O35" i="145"/>
  <c r="O34" i="145"/>
  <c r="O33" i="145"/>
  <c r="O32" i="145"/>
  <c r="O31" i="145"/>
  <c r="O30" i="145"/>
  <c r="O29" i="145"/>
  <c r="O28" i="145"/>
  <c r="O27" i="145"/>
  <c r="O26" i="145"/>
  <c r="O25" i="145"/>
  <c r="O24" i="145"/>
  <c r="O23" i="145"/>
  <c r="O22" i="145"/>
  <c r="O21" i="145"/>
  <c r="O20" i="145"/>
  <c r="O19" i="145"/>
  <c r="O18" i="145"/>
  <c r="O17" i="145"/>
  <c r="O16" i="145"/>
  <c r="O15" i="145"/>
  <c r="O14" i="145"/>
  <c r="O13" i="145"/>
  <c r="O12" i="145"/>
  <c r="O11" i="145"/>
  <c r="O10" i="145"/>
  <c r="O9" i="145"/>
  <c r="O8" i="145"/>
  <c r="O7" i="145"/>
  <c r="O6" i="145"/>
  <c r="O5" i="145"/>
  <c r="M148" i="145"/>
  <c r="M147" i="145"/>
  <c r="M145" i="145"/>
  <c r="M144" i="145"/>
  <c r="M143" i="145"/>
  <c r="M142" i="145"/>
  <c r="M141" i="145"/>
  <c r="M140" i="145"/>
  <c r="M139" i="145"/>
  <c r="M138" i="145"/>
  <c r="M137" i="145"/>
  <c r="M136" i="145"/>
  <c r="M135" i="145"/>
  <c r="M134" i="145"/>
  <c r="M133" i="145"/>
  <c r="M132" i="145"/>
  <c r="M131" i="145"/>
  <c r="M130" i="145"/>
  <c r="M129" i="145"/>
  <c r="M128" i="145"/>
  <c r="M127" i="145"/>
  <c r="M126" i="145"/>
  <c r="M125" i="145"/>
  <c r="M124" i="145"/>
  <c r="M123" i="145"/>
  <c r="M122" i="145"/>
  <c r="M121" i="145"/>
  <c r="M120" i="145"/>
  <c r="M119" i="145"/>
  <c r="M118" i="145"/>
  <c r="M117" i="145"/>
  <c r="M116" i="145"/>
  <c r="M115" i="145"/>
  <c r="M114" i="145"/>
  <c r="M113" i="145"/>
  <c r="M112" i="145"/>
  <c r="M111" i="145"/>
  <c r="M110" i="145"/>
  <c r="M109" i="145"/>
  <c r="M108" i="145"/>
  <c r="M107" i="145"/>
  <c r="M106" i="145"/>
  <c r="M105" i="145"/>
  <c r="M104" i="145"/>
  <c r="M103" i="145"/>
  <c r="M102" i="145"/>
  <c r="M101" i="145"/>
  <c r="M100" i="145"/>
  <c r="M99" i="145"/>
  <c r="M98" i="145"/>
  <c r="M97" i="145"/>
  <c r="M96" i="145"/>
  <c r="M95" i="145"/>
  <c r="M94" i="145"/>
  <c r="M93" i="145"/>
  <c r="M92" i="145"/>
  <c r="M91" i="145"/>
  <c r="M90" i="145"/>
  <c r="M89" i="145"/>
  <c r="M88" i="145"/>
  <c r="M87" i="145"/>
  <c r="M86" i="145"/>
  <c r="M85" i="145"/>
  <c r="M84" i="145"/>
  <c r="M83" i="145"/>
  <c r="M82" i="145"/>
  <c r="M81" i="145"/>
  <c r="M80" i="145"/>
  <c r="M79" i="145"/>
  <c r="M78" i="145"/>
  <c r="M77" i="145"/>
  <c r="M76" i="145"/>
  <c r="M75" i="145"/>
  <c r="M74" i="145"/>
  <c r="M73" i="145"/>
  <c r="M72" i="145"/>
  <c r="M71" i="145"/>
  <c r="M70" i="145"/>
  <c r="M69" i="145"/>
  <c r="M68" i="145"/>
  <c r="M67" i="145"/>
  <c r="M66" i="145"/>
  <c r="M65" i="145"/>
  <c r="M64" i="145"/>
  <c r="M63" i="145"/>
  <c r="M62" i="145"/>
  <c r="M61" i="145"/>
  <c r="M60" i="145"/>
  <c r="M59" i="145"/>
  <c r="M58" i="145"/>
  <c r="M57" i="145"/>
  <c r="M56" i="145"/>
  <c r="M55" i="145"/>
  <c r="M54" i="145"/>
  <c r="M53" i="145"/>
  <c r="M52" i="145"/>
  <c r="M51" i="145"/>
  <c r="M50" i="145"/>
  <c r="M49" i="145"/>
  <c r="M48" i="145"/>
  <c r="M47" i="145"/>
  <c r="M46" i="145"/>
  <c r="M45" i="145"/>
  <c r="M44" i="145"/>
  <c r="M43" i="145"/>
  <c r="M42" i="145"/>
  <c r="M41" i="145"/>
  <c r="M40" i="145"/>
  <c r="M39" i="145"/>
  <c r="M38" i="145"/>
  <c r="M37" i="145"/>
  <c r="M36" i="145"/>
  <c r="M35" i="145"/>
  <c r="M34" i="145"/>
  <c r="M33" i="145"/>
  <c r="M32" i="145"/>
  <c r="M31" i="145"/>
  <c r="M30" i="145"/>
  <c r="M29" i="145"/>
  <c r="M28" i="145"/>
  <c r="M27" i="145"/>
  <c r="M26" i="145"/>
  <c r="M25" i="145"/>
  <c r="M24" i="145"/>
  <c r="M23" i="145"/>
  <c r="M22" i="145"/>
  <c r="M21" i="145"/>
  <c r="M20" i="145"/>
  <c r="M19" i="145"/>
  <c r="M18" i="145"/>
  <c r="M17" i="145"/>
  <c r="M16" i="145"/>
  <c r="M15" i="145"/>
  <c r="M14" i="145"/>
  <c r="M13" i="145"/>
  <c r="M12" i="145"/>
  <c r="M11" i="145"/>
  <c r="M10" i="145"/>
  <c r="M9" i="145"/>
  <c r="M8" i="145"/>
  <c r="M7" i="145"/>
  <c r="M6" i="145"/>
  <c r="M5" i="145"/>
  <c r="K148" i="145"/>
  <c r="K147" i="145"/>
  <c r="K145" i="145"/>
  <c r="K144" i="145"/>
  <c r="K143" i="145"/>
  <c r="K142" i="145"/>
  <c r="K141" i="145"/>
  <c r="K140" i="145"/>
  <c r="K139" i="145"/>
  <c r="K138" i="145"/>
  <c r="K137" i="145"/>
  <c r="K136" i="145"/>
  <c r="K135" i="145"/>
  <c r="K134" i="145"/>
  <c r="K133" i="145"/>
  <c r="K132" i="145"/>
  <c r="K131" i="145"/>
  <c r="K130" i="145"/>
  <c r="K129" i="145"/>
  <c r="K128" i="145"/>
  <c r="K127" i="145"/>
  <c r="K126" i="145"/>
  <c r="K125" i="145"/>
  <c r="K124" i="145"/>
  <c r="K123" i="145"/>
  <c r="K122" i="145"/>
  <c r="K121" i="145"/>
  <c r="K120" i="145"/>
  <c r="K119" i="145"/>
  <c r="K118" i="145"/>
  <c r="K117" i="145"/>
  <c r="K116" i="145"/>
  <c r="K115" i="145"/>
  <c r="K114" i="145"/>
  <c r="K113" i="145"/>
  <c r="K112" i="145"/>
  <c r="K111" i="145"/>
  <c r="K110" i="145"/>
  <c r="K109" i="145"/>
  <c r="K108" i="145"/>
  <c r="K107" i="145"/>
  <c r="K106" i="145"/>
  <c r="K105" i="145"/>
  <c r="K104" i="145"/>
  <c r="K103" i="145"/>
  <c r="K102" i="145"/>
  <c r="K101" i="145"/>
  <c r="K100" i="145"/>
  <c r="K99" i="145"/>
  <c r="K98" i="145"/>
  <c r="K97" i="145"/>
  <c r="K96" i="145"/>
  <c r="K95" i="145"/>
  <c r="K94" i="145"/>
  <c r="K93" i="145"/>
  <c r="K92" i="145"/>
  <c r="K91" i="145"/>
  <c r="K90" i="145"/>
  <c r="K89" i="145"/>
  <c r="K88" i="145"/>
  <c r="K87" i="145"/>
  <c r="K86" i="145"/>
  <c r="K85" i="145"/>
  <c r="K84" i="145"/>
  <c r="K83" i="145"/>
  <c r="K82" i="145"/>
  <c r="K81" i="145"/>
  <c r="K80" i="145"/>
  <c r="K79" i="145"/>
  <c r="K78" i="145"/>
  <c r="K77" i="145"/>
  <c r="K76" i="145"/>
  <c r="K75" i="145"/>
  <c r="K74" i="145"/>
  <c r="K73" i="145"/>
  <c r="K72" i="145"/>
  <c r="K71" i="145"/>
  <c r="K70" i="145"/>
  <c r="K69" i="145"/>
  <c r="K68" i="145"/>
  <c r="K67" i="145"/>
  <c r="K66" i="145"/>
  <c r="K65" i="145"/>
  <c r="K64" i="145"/>
  <c r="K63" i="145"/>
  <c r="K62" i="145"/>
  <c r="K61" i="145"/>
  <c r="K60" i="145"/>
  <c r="K59" i="145"/>
  <c r="K58" i="145"/>
  <c r="K57" i="145"/>
  <c r="K56" i="145"/>
  <c r="K55" i="145"/>
  <c r="K54" i="145"/>
  <c r="K53" i="145"/>
  <c r="K52" i="145"/>
  <c r="K51" i="145"/>
  <c r="K50" i="145"/>
  <c r="K49" i="145"/>
  <c r="K48" i="145"/>
  <c r="K47" i="145"/>
  <c r="K46" i="145"/>
  <c r="K45" i="145"/>
  <c r="K44" i="145"/>
  <c r="K43" i="145"/>
  <c r="K42" i="145"/>
  <c r="K41" i="145"/>
  <c r="K40" i="145"/>
  <c r="K39" i="145"/>
  <c r="K38" i="145"/>
  <c r="K37" i="145"/>
  <c r="K36" i="145"/>
  <c r="K35" i="145"/>
  <c r="K34" i="145"/>
  <c r="K33" i="145"/>
  <c r="K32" i="145"/>
  <c r="K31" i="145"/>
  <c r="K30" i="145"/>
  <c r="K29" i="145"/>
  <c r="K28" i="145"/>
  <c r="K27" i="145"/>
  <c r="K26" i="145"/>
  <c r="K24" i="145"/>
  <c r="K23" i="145"/>
  <c r="K22" i="145"/>
  <c r="K21" i="145"/>
  <c r="K20" i="145"/>
  <c r="K19" i="145"/>
  <c r="K18" i="145"/>
  <c r="K17" i="145"/>
  <c r="K16" i="145"/>
  <c r="K15" i="145"/>
  <c r="K14" i="145"/>
  <c r="K13" i="145"/>
  <c r="K12" i="145"/>
  <c r="K11" i="145"/>
  <c r="K10" i="145"/>
  <c r="K9" i="145"/>
  <c r="K8" i="145"/>
  <c r="K7" i="145"/>
  <c r="K6" i="145"/>
  <c r="K5" i="145"/>
  <c r="I148" i="145"/>
  <c r="I147" i="145"/>
  <c r="I144" i="145"/>
  <c r="I143" i="145"/>
  <c r="I142" i="145"/>
  <c r="I141" i="145"/>
  <c r="I140" i="145"/>
  <c r="I139" i="145"/>
  <c r="I138" i="145"/>
  <c r="I137" i="145"/>
  <c r="I136" i="145"/>
  <c r="I135" i="145"/>
  <c r="I134" i="145"/>
  <c r="I133" i="145"/>
  <c r="I132" i="145"/>
  <c r="I131" i="145"/>
  <c r="I130" i="145"/>
  <c r="I129" i="145"/>
  <c r="I128" i="145"/>
  <c r="I127" i="145"/>
  <c r="I126" i="145"/>
  <c r="I125" i="145"/>
  <c r="I124" i="145"/>
  <c r="I123" i="145"/>
  <c r="I122" i="145"/>
  <c r="I121" i="145"/>
  <c r="I120" i="145"/>
  <c r="I118" i="145"/>
  <c r="I117" i="145"/>
  <c r="I116" i="145"/>
  <c r="I115" i="145"/>
  <c r="I114" i="145"/>
  <c r="I113" i="145"/>
  <c r="I112" i="145"/>
  <c r="I111" i="145"/>
  <c r="I110" i="145"/>
  <c r="I109" i="145"/>
  <c r="I108" i="145"/>
  <c r="I107" i="145"/>
  <c r="I106" i="145"/>
  <c r="I105" i="145"/>
  <c r="I104" i="145"/>
  <c r="I103" i="145"/>
  <c r="I102" i="145"/>
  <c r="I101" i="145"/>
  <c r="I100" i="145"/>
  <c r="I99" i="145"/>
  <c r="I98" i="145"/>
  <c r="I97" i="145"/>
  <c r="I96" i="145"/>
  <c r="I95" i="145"/>
  <c r="I94" i="145"/>
  <c r="I93" i="145"/>
  <c r="I92" i="145"/>
  <c r="I91" i="145"/>
  <c r="I90" i="145"/>
  <c r="I89" i="145"/>
  <c r="I88" i="145"/>
  <c r="I87" i="145"/>
  <c r="I86" i="145"/>
  <c r="I85" i="145"/>
  <c r="I84" i="145"/>
  <c r="I83" i="145"/>
  <c r="I82" i="145"/>
  <c r="I81" i="145"/>
  <c r="I80" i="145"/>
  <c r="I79" i="145"/>
  <c r="I78" i="145"/>
  <c r="I77" i="145"/>
  <c r="I76" i="145"/>
  <c r="I74" i="145"/>
  <c r="I73" i="145"/>
  <c r="I72" i="145"/>
  <c r="I71" i="145"/>
  <c r="I70" i="145"/>
  <c r="I69" i="145"/>
  <c r="I68" i="145"/>
  <c r="I67" i="145"/>
  <c r="I66" i="145"/>
  <c r="I65" i="145"/>
  <c r="I64" i="145"/>
  <c r="I63" i="145"/>
  <c r="I62" i="145"/>
  <c r="I61" i="145"/>
  <c r="I60" i="145"/>
  <c r="I59" i="145"/>
  <c r="I58" i="145"/>
  <c r="I57" i="145"/>
  <c r="I56" i="145"/>
  <c r="I55" i="145"/>
  <c r="I54" i="145"/>
  <c r="I53" i="145"/>
  <c r="I52" i="145"/>
  <c r="I51" i="145"/>
  <c r="I49" i="145"/>
  <c r="I48" i="145"/>
  <c r="I47" i="145"/>
  <c r="I46" i="145"/>
  <c r="I45" i="145"/>
  <c r="I44" i="145"/>
  <c r="I43" i="145"/>
  <c r="I42" i="145"/>
  <c r="I41" i="145"/>
  <c r="I40" i="145"/>
  <c r="I39" i="145"/>
  <c r="I37" i="145"/>
  <c r="I36" i="145"/>
  <c r="I35" i="145"/>
  <c r="I34" i="145"/>
  <c r="I32" i="145"/>
  <c r="I31" i="145"/>
  <c r="I30" i="145"/>
  <c r="I29" i="145"/>
  <c r="I28" i="145"/>
  <c r="I27" i="145"/>
  <c r="I26" i="145"/>
  <c r="I25" i="145"/>
  <c r="I24" i="145"/>
  <c r="I23" i="145"/>
  <c r="I22" i="145"/>
  <c r="I21" i="145"/>
  <c r="I20" i="145"/>
  <c r="I19" i="145"/>
  <c r="I18" i="145"/>
  <c r="I17" i="145"/>
  <c r="I16" i="145"/>
  <c r="I15" i="145"/>
  <c r="I14" i="145"/>
  <c r="I13" i="145"/>
  <c r="I12" i="145"/>
  <c r="I11" i="145"/>
  <c r="I10" i="145"/>
  <c r="I9" i="145"/>
  <c r="I8" i="145"/>
  <c r="I7" i="145"/>
  <c r="I6" i="145"/>
  <c r="I5" i="145"/>
  <c r="G148" i="145"/>
  <c r="G147" i="145"/>
  <c r="G145" i="145"/>
  <c r="G144" i="145"/>
  <c r="G143" i="145"/>
  <c r="G142" i="145"/>
  <c r="G141" i="145"/>
  <c r="G140" i="145"/>
  <c r="G139" i="145"/>
  <c r="G138" i="145"/>
  <c r="G137" i="145"/>
  <c r="G136" i="145"/>
  <c r="G135" i="145"/>
  <c r="G134" i="145"/>
  <c r="G133" i="145"/>
  <c r="G132" i="145"/>
  <c r="G131" i="145"/>
  <c r="G130" i="145"/>
  <c r="G129" i="145"/>
  <c r="G128" i="145"/>
  <c r="G127" i="145"/>
  <c r="G126" i="145"/>
  <c r="G125" i="145"/>
  <c r="G124" i="145"/>
  <c r="G123" i="145"/>
  <c r="G122" i="145"/>
  <c r="G121" i="145"/>
  <c r="G120" i="145"/>
  <c r="G119" i="145"/>
  <c r="G118" i="145"/>
  <c r="G117" i="145"/>
  <c r="G116" i="145"/>
  <c r="G115" i="145"/>
  <c r="G114" i="145"/>
  <c r="G113" i="145"/>
  <c r="G112" i="145"/>
  <c r="G111" i="145"/>
  <c r="G110" i="145"/>
  <c r="G109" i="145"/>
  <c r="G108" i="145"/>
  <c r="G107" i="145"/>
  <c r="G106" i="145"/>
  <c r="G105" i="145"/>
  <c r="G104" i="145"/>
  <c r="G103" i="145"/>
  <c r="G102" i="145"/>
  <c r="G101" i="145"/>
  <c r="G100" i="145"/>
  <c r="G99" i="145"/>
  <c r="G98" i="145"/>
  <c r="G97" i="145"/>
  <c r="G96" i="145"/>
  <c r="G95" i="145"/>
  <c r="G94" i="145"/>
  <c r="G93" i="145"/>
  <c r="G92" i="145"/>
  <c r="G91" i="145"/>
  <c r="G90" i="145"/>
  <c r="G89" i="145"/>
  <c r="G88" i="145"/>
  <c r="G87" i="145"/>
  <c r="G86" i="145"/>
  <c r="G85" i="145"/>
  <c r="G84" i="145"/>
  <c r="G83" i="145"/>
  <c r="G82" i="145"/>
  <c r="G81" i="145"/>
  <c r="G80" i="145"/>
  <c r="G79" i="145"/>
  <c r="G78" i="145"/>
  <c r="G77" i="145"/>
  <c r="G76" i="145"/>
  <c r="G75" i="145"/>
  <c r="G74" i="145"/>
  <c r="G73" i="145"/>
  <c r="G72" i="145"/>
  <c r="G71" i="145"/>
  <c r="G70" i="145"/>
  <c r="G69" i="145"/>
  <c r="G68" i="145"/>
  <c r="G67" i="145"/>
  <c r="G66" i="145"/>
  <c r="G65" i="145"/>
  <c r="G64" i="145"/>
  <c r="G63" i="145"/>
  <c r="G62" i="145"/>
  <c r="G61" i="145"/>
  <c r="G60" i="145"/>
  <c r="G59" i="145"/>
  <c r="G58" i="145"/>
  <c r="G57" i="145"/>
  <c r="G56" i="145"/>
  <c r="G55" i="145"/>
  <c r="G54" i="145"/>
  <c r="G53" i="145"/>
  <c r="G52" i="145"/>
  <c r="G51" i="145"/>
  <c r="G50" i="145"/>
  <c r="G49" i="145"/>
  <c r="G48" i="145"/>
  <c r="G47" i="145"/>
  <c r="G46" i="145"/>
  <c r="G45" i="145"/>
  <c r="G44" i="145"/>
  <c r="G43" i="145"/>
  <c r="G42" i="145"/>
  <c r="G41" i="145"/>
  <c r="G40" i="145"/>
  <c r="G39" i="145"/>
  <c r="G38" i="145"/>
  <c r="G37" i="145"/>
  <c r="G36" i="145"/>
  <c r="G35" i="145"/>
  <c r="G34" i="145"/>
  <c r="G33" i="145"/>
  <c r="G32" i="145"/>
  <c r="G31" i="145"/>
  <c r="G30" i="145"/>
  <c r="G29" i="145"/>
  <c r="G28" i="145"/>
  <c r="G27" i="145"/>
  <c r="G26" i="145"/>
  <c r="G25" i="145"/>
  <c r="G24" i="145"/>
  <c r="G23" i="145"/>
  <c r="G22" i="145"/>
  <c r="G21" i="145"/>
  <c r="G20" i="145"/>
  <c r="G19" i="145"/>
  <c r="G18" i="145"/>
  <c r="G17" i="145"/>
  <c r="G16" i="145"/>
  <c r="G15" i="145"/>
  <c r="G14" i="145"/>
  <c r="G13" i="145"/>
  <c r="G12" i="145"/>
  <c r="G11" i="145"/>
  <c r="G10" i="145"/>
  <c r="G9" i="145"/>
  <c r="G8" i="145"/>
  <c r="G7" i="145"/>
  <c r="G6" i="145"/>
  <c r="G5" i="145"/>
  <c r="E148" i="145"/>
  <c r="E147" i="145"/>
  <c r="E145" i="145"/>
  <c r="E144" i="145"/>
  <c r="E143" i="145"/>
  <c r="E142" i="145"/>
  <c r="E141" i="145"/>
  <c r="E140" i="145"/>
  <c r="E139" i="145"/>
  <c r="E138" i="145"/>
  <c r="E137" i="145"/>
  <c r="E136" i="145"/>
  <c r="E135" i="145"/>
  <c r="E134" i="145"/>
  <c r="E133" i="145"/>
  <c r="E132" i="145"/>
  <c r="E131" i="145"/>
  <c r="E130" i="145"/>
  <c r="E129" i="145"/>
  <c r="E128" i="145"/>
  <c r="E127" i="145"/>
  <c r="E126" i="145"/>
  <c r="E125" i="145"/>
  <c r="E124" i="145"/>
  <c r="E123" i="145"/>
  <c r="E122" i="145"/>
  <c r="E121" i="145"/>
  <c r="E120" i="145"/>
  <c r="E119" i="145"/>
  <c r="E118" i="145"/>
  <c r="E117" i="145"/>
  <c r="E116" i="145"/>
  <c r="E115" i="145"/>
  <c r="E114" i="145"/>
  <c r="E113" i="145"/>
  <c r="E112" i="145"/>
  <c r="E111" i="145"/>
  <c r="E110" i="145"/>
  <c r="E109" i="145"/>
  <c r="E108" i="145"/>
  <c r="E107" i="145"/>
  <c r="E106" i="145"/>
  <c r="E105" i="145"/>
  <c r="E104" i="145"/>
  <c r="E103" i="145"/>
  <c r="E102" i="145"/>
  <c r="E101" i="145"/>
  <c r="E100" i="145"/>
  <c r="E99" i="145"/>
  <c r="E98" i="145"/>
  <c r="E97" i="145"/>
  <c r="E96" i="145"/>
  <c r="E95" i="145"/>
  <c r="E94" i="145"/>
  <c r="E93" i="145"/>
  <c r="E92" i="145"/>
  <c r="E91" i="145"/>
  <c r="E90" i="145"/>
  <c r="E89" i="145"/>
  <c r="E88" i="145"/>
  <c r="E87" i="145"/>
  <c r="E86" i="145"/>
  <c r="E85" i="145"/>
  <c r="E84" i="145"/>
  <c r="E83" i="145"/>
  <c r="E82" i="145"/>
  <c r="E81" i="145"/>
  <c r="E80" i="145"/>
  <c r="E79" i="145"/>
  <c r="E78" i="145"/>
  <c r="E77" i="145"/>
  <c r="E76" i="145"/>
  <c r="E75" i="145"/>
  <c r="E74" i="145"/>
  <c r="E73" i="145"/>
  <c r="E72" i="145"/>
  <c r="E71" i="145"/>
  <c r="E70" i="145"/>
  <c r="E69" i="145"/>
  <c r="E68" i="145"/>
  <c r="E67" i="145"/>
  <c r="E66" i="145"/>
  <c r="E65" i="145"/>
  <c r="E64" i="145"/>
  <c r="E63" i="145"/>
  <c r="E62" i="145"/>
  <c r="E61" i="145"/>
  <c r="E60" i="145"/>
  <c r="E59" i="145"/>
  <c r="E58" i="145"/>
  <c r="E57" i="145"/>
  <c r="E56" i="145"/>
  <c r="E55" i="145"/>
  <c r="E54" i="145"/>
  <c r="E53" i="145"/>
  <c r="E52" i="145"/>
  <c r="E51" i="145"/>
  <c r="E50" i="145"/>
  <c r="E49" i="145"/>
  <c r="E48" i="145"/>
  <c r="E47" i="145"/>
  <c r="E46" i="145"/>
  <c r="E45" i="145"/>
  <c r="E44" i="145"/>
  <c r="E43" i="145"/>
  <c r="E42" i="145"/>
  <c r="E41" i="145"/>
  <c r="E40" i="145"/>
  <c r="E39" i="145"/>
  <c r="E38" i="145"/>
  <c r="E37" i="145"/>
  <c r="E36" i="145"/>
  <c r="E35" i="145"/>
  <c r="E34" i="145"/>
  <c r="E33" i="145"/>
  <c r="E32" i="145"/>
  <c r="E31" i="145"/>
  <c r="E30" i="145"/>
  <c r="E29" i="145"/>
  <c r="E28" i="145"/>
  <c r="E27" i="145"/>
  <c r="E26" i="145"/>
  <c r="E24" i="145"/>
  <c r="E23" i="145"/>
  <c r="E22" i="145"/>
  <c r="E21" i="145"/>
  <c r="E20" i="145"/>
  <c r="E19" i="145"/>
  <c r="E18" i="145"/>
  <c r="E17" i="145"/>
  <c r="E16" i="145"/>
  <c r="E15" i="145"/>
  <c r="E14" i="145"/>
  <c r="E13" i="145"/>
  <c r="E12" i="145"/>
  <c r="E11" i="145"/>
  <c r="E10" i="145"/>
  <c r="E9" i="145"/>
  <c r="E8" i="145"/>
  <c r="E7" i="145"/>
  <c r="E6" i="145"/>
  <c r="E5" i="145"/>
  <c r="C148" i="145"/>
  <c r="C147" i="145"/>
  <c r="C144" i="145"/>
  <c r="C143" i="145"/>
  <c r="C142" i="145"/>
  <c r="C141" i="145"/>
  <c r="C140" i="145"/>
  <c r="C139" i="145"/>
  <c r="C138" i="145"/>
  <c r="C137" i="145"/>
  <c r="C136" i="145"/>
  <c r="C135" i="145"/>
  <c r="C134" i="145"/>
  <c r="C133" i="145"/>
  <c r="C132" i="145"/>
  <c r="C131" i="145"/>
  <c r="C130" i="145"/>
  <c r="C129" i="145"/>
  <c r="C128" i="145"/>
  <c r="C127" i="145"/>
  <c r="C126" i="145"/>
  <c r="C125" i="145"/>
  <c r="C124" i="145"/>
  <c r="C123" i="145"/>
  <c r="C122" i="145"/>
  <c r="C121" i="145"/>
  <c r="C120" i="145"/>
  <c r="C119" i="145"/>
  <c r="C118" i="145"/>
  <c r="C117" i="145"/>
  <c r="C116" i="145"/>
  <c r="C115" i="145"/>
  <c r="C114" i="145"/>
  <c r="C113" i="145"/>
  <c r="C112" i="145"/>
  <c r="C111" i="145"/>
  <c r="C110" i="145"/>
  <c r="C109" i="145"/>
  <c r="C108" i="145"/>
  <c r="C107" i="145"/>
  <c r="C106" i="145"/>
  <c r="C105" i="145"/>
  <c r="C104" i="145"/>
  <c r="C103" i="145"/>
  <c r="C102" i="145"/>
  <c r="C101" i="145"/>
  <c r="C100" i="145"/>
  <c r="C99" i="145"/>
  <c r="C98" i="145"/>
  <c r="C97" i="145"/>
  <c r="C96" i="145"/>
  <c r="C95" i="145"/>
  <c r="C94" i="145"/>
  <c r="C93" i="145"/>
  <c r="C92" i="145"/>
  <c r="C91" i="145"/>
  <c r="C90" i="145"/>
  <c r="C89" i="145"/>
  <c r="C88" i="145"/>
  <c r="C87" i="145"/>
  <c r="C86" i="145"/>
  <c r="C85" i="145"/>
  <c r="C84" i="145"/>
  <c r="C83" i="145"/>
  <c r="C82" i="145"/>
  <c r="C81" i="145"/>
  <c r="C80" i="145"/>
  <c r="C79" i="145"/>
  <c r="C78" i="145"/>
  <c r="C77" i="145"/>
  <c r="C76" i="145"/>
  <c r="C75" i="145"/>
  <c r="C74" i="145"/>
  <c r="C73" i="145"/>
  <c r="C72" i="145"/>
  <c r="C71" i="145"/>
  <c r="C70" i="145"/>
  <c r="C69" i="145"/>
  <c r="C68" i="145"/>
  <c r="C67" i="145"/>
  <c r="C66" i="145"/>
  <c r="C65" i="145"/>
  <c r="C64" i="145"/>
  <c r="C63" i="145"/>
  <c r="C62" i="145"/>
  <c r="C61" i="145"/>
  <c r="C60" i="145"/>
  <c r="C59" i="145"/>
  <c r="C58" i="145"/>
  <c r="C57" i="145"/>
  <c r="C56" i="145"/>
  <c r="C55" i="145"/>
  <c r="C54" i="145"/>
  <c r="C53" i="145"/>
  <c r="C52" i="145"/>
  <c r="C51" i="145"/>
  <c r="C50" i="145"/>
  <c r="C49" i="145"/>
  <c r="C48" i="145"/>
  <c r="C47" i="145"/>
  <c r="C46" i="145"/>
  <c r="C45" i="145"/>
  <c r="C44" i="145"/>
  <c r="C43" i="145"/>
  <c r="C42" i="145"/>
  <c r="C41" i="145"/>
  <c r="C40" i="145"/>
  <c r="C39" i="145"/>
  <c r="C38" i="145"/>
  <c r="C37" i="145"/>
  <c r="C36" i="145"/>
  <c r="C35" i="145"/>
  <c r="C34" i="145"/>
  <c r="C33" i="145"/>
  <c r="C32" i="145"/>
  <c r="C31" i="145"/>
  <c r="C30" i="145"/>
  <c r="C29" i="145"/>
  <c r="C28" i="145"/>
  <c r="C27" i="145"/>
  <c r="C26" i="145"/>
  <c r="C24" i="145"/>
  <c r="C23" i="145"/>
  <c r="C22" i="145"/>
  <c r="C21" i="145"/>
  <c r="C20" i="145"/>
  <c r="C19" i="145"/>
  <c r="C18" i="145"/>
  <c r="C17" i="145"/>
  <c r="C16" i="145"/>
  <c r="C15" i="145"/>
  <c r="C14" i="145"/>
  <c r="C13" i="145"/>
  <c r="C12" i="145"/>
  <c r="C11" i="145"/>
  <c r="C10" i="145"/>
  <c r="C9" i="145"/>
  <c r="C8" i="145"/>
  <c r="C7" i="145"/>
  <c r="C6" i="145"/>
  <c r="C5" i="145"/>
  <c r="AF25" i="145"/>
  <c r="AD150" i="141" l="1"/>
  <c r="AD149" i="139"/>
  <c r="T150" i="139"/>
  <c r="P150" i="139"/>
  <c r="R150" i="139"/>
  <c r="H150" i="139"/>
  <c r="Z150" i="139"/>
  <c r="J150" i="139"/>
  <c r="L150" i="139"/>
  <c r="D150" i="139"/>
  <c r="V150" i="139"/>
  <c r="F150" i="139"/>
  <c r="X150" i="139"/>
  <c r="N150" i="139"/>
  <c r="AB150" i="139"/>
  <c r="R150" i="137"/>
  <c r="L150" i="137"/>
  <c r="X150" i="137"/>
  <c r="B150" i="137"/>
  <c r="F150" i="137"/>
  <c r="D150" i="137"/>
  <c r="N150" i="137"/>
  <c r="J150" i="137"/>
  <c r="P150" i="137"/>
  <c r="T150" i="137"/>
  <c r="AB150" i="137"/>
  <c r="V150" i="137"/>
  <c r="H150" i="137"/>
  <c r="Z150" i="137"/>
  <c r="M34" i="147"/>
  <c r="K39" i="147"/>
  <c r="AD146" i="135"/>
  <c r="AD149" i="135" s="1"/>
  <c r="K37" i="134"/>
  <c r="K39" i="134"/>
  <c r="M34" i="134"/>
  <c r="AD146" i="133"/>
  <c r="N150" i="133" s="1"/>
  <c r="F149" i="133"/>
  <c r="AB149" i="133"/>
  <c r="M34" i="131"/>
  <c r="K39" i="131"/>
  <c r="AD146" i="130"/>
  <c r="P150" i="130" s="1"/>
  <c r="K37" i="129"/>
  <c r="K39" i="129"/>
  <c r="M34" i="129"/>
  <c r="AD146" i="128"/>
  <c r="B150" i="128" s="1"/>
  <c r="B149" i="128"/>
  <c r="K37" i="127"/>
  <c r="K39" i="127"/>
  <c r="M34" i="127"/>
  <c r="AD146" i="126"/>
  <c r="X150" i="126" s="1"/>
  <c r="F149" i="126"/>
  <c r="K37" i="125"/>
  <c r="K39" i="125"/>
  <c r="M34" i="125"/>
  <c r="AD146" i="124"/>
  <c r="H150" i="124" s="1"/>
  <c r="P149" i="124"/>
  <c r="K39" i="122"/>
  <c r="K37" i="122"/>
  <c r="AD146" i="123"/>
  <c r="B150" i="123" s="1"/>
  <c r="B149" i="123"/>
  <c r="AD146" i="149"/>
  <c r="AD149" i="149" s="1"/>
  <c r="H149" i="149"/>
  <c r="K37" i="144"/>
  <c r="M34" i="144"/>
  <c r="AD146" i="143"/>
  <c r="AD149" i="143" s="1"/>
  <c r="N149" i="143"/>
  <c r="W50" i="145"/>
  <c r="Q50" i="145"/>
  <c r="U146" i="145"/>
  <c r="T149" i="145" s="1"/>
  <c r="C145" i="145"/>
  <c r="AD145" i="145" s="1"/>
  <c r="AD144" i="145" s="1"/>
  <c r="E146" i="145"/>
  <c r="D149" i="145" s="1"/>
  <c r="K146" i="145"/>
  <c r="J149" i="145" s="1"/>
  <c r="Y146" i="145"/>
  <c r="X149" i="145" s="1"/>
  <c r="Q146" i="145"/>
  <c r="P149" i="145" s="1"/>
  <c r="M146" i="145"/>
  <c r="L149" i="145" s="1"/>
  <c r="G146" i="145"/>
  <c r="F149" i="145" s="1"/>
  <c r="AA146" i="145"/>
  <c r="Z149" i="145" s="1"/>
  <c r="C25" i="145"/>
  <c r="K25" i="145"/>
  <c r="AA25" i="145"/>
  <c r="AD148" i="145"/>
  <c r="AD152" i="145"/>
  <c r="AD33" i="145"/>
  <c r="AD32" i="145" s="1"/>
  <c r="AD38" i="145"/>
  <c r="AD37" i="145" s="1"/>
  <c r="AD150" i="139" l="1"/>
  <c r="AD150" i="137"/>
  <c r="H150" i="135"/>
  <c r="R150" i="135"/>
  <c r="X150" i="135"/>
  <c r="AB150" i="135"/>
  <c r="T150" i="135"/>
  <c r="Z150" i="135"/>
  <c r="V150" i="135"/>
  <c r="D150" i="135"/>
  <c r="B150" i="135"/>
  <c r="J150" i="135"/>
  <c r="F150" i="135"/>
  <c r="N150" i="135"/>
  <c r="L150" i="135"/>
  <c r="P150" i="135"/>
  <c r="B150" i="133"/>
  <c r="L150" i="133"/>
  <c r="AD149" i="133"/>
  <c r="H150" i="133"/>
  <c r="F150" i="133"/>
  <c r="R150" i="133"/>
  <c r="T150" i="133"/>
  <c r="P150" i="133"/>
  <c r="V150" i="133"/>
  <c r="AB150" i="133"/>
  <c r="X150" i="133"/>
  <c r="Z150" i="133"/>
  <c r="D150" i="133"/>
  <c r="J150" i="133"/>
  <c r="D150" i="130"/>
  <c r="AD149" i="130"/>
  <c r="R150" i="130"/>
  <c r="T150" i="130"/>
  <c r="F150" i="130"/>
  <c r="X150" i="130"/>
  <c r="L150" i="130"/>
  <c r="AB150" i="130"/>
  <c r="B150" i="130"/>
  <c r="V150" i="130"/>
  <c r="H150" i="130"/>
  <c r="J150" i="130"/>
  <c r="Z150" i="130"/>
  <c r="N150" i="130"/>
  <c r="AD149" i="128"/>
  <c r="D150" i="128"/>
  <c r="F150" i="128"/>
  <c r="Z150" i="128"/>
  <c r="N150" i="128"/>
  <c r="AB150" i="128"/>
  <c r="P150" i="128"/>
  <c r="R150" i="128"/>
  <c r="T150" i="128"/>
  <c r="H150" i="128"/>
  <c r="V150" i="128"/>
  <c r="J150" i="128"/>
  <c r="L150" i="128"/>
  <c r="X150" i="128"/>
  <c r="F150" i="126"/>
  <c r="AD149" i="126"/>
  <c r="H150" i="126"/>
  <c r="B150" i="126"/>
  <c r="AB150" i="126"/>
  <c r="D150" i="126"/>
  <c r="R150" i="126"/>
  <c r="J150" i="126"/>
  <c r="T150" i="126"/>
  <c r="L150" i="126"/>
  <c r="V150" i="126"/>
  <c r="N150" i="126"/>
  <c r="Z150" i="126"/>
  <c r="P150" i="126"/>
  <c r="D150" i="124"/>
  <c r="F150" i="124"/>
  <c r="AB150" i="124"/>
  <c r="B150" i="124"/>
  <c r="AD149" i="124"/>
  <c r="T150" i="124"/>
  <c r="L150" i="124"/>
  <c r="V150" i="124"/>
  <c r="N150" i="124"/>
  <c r="X150" i="124"/>
  <c r="P150" i="124"/>
  <c r="Z150" i="124"/>
  <c r="J150" i="124"/>
  <c r="R150" i="124"/>
  <c r="AD149" i="123"/>
  <c r="D150" i="123"/>
  <c r="P150" i="123"/>
  <c r="F150" i="123"/>
  <c r="R150" i="123"/>
  <c r="H150" i="123"/>
  <c r="T150" i="123"/>
  <c r="J150" i="123"/>
  <c r="V150" i="123"/>
  <c r="Z150" i="123"/>
  <c r="X150" i="123"/>
  <c r="AB150" i="123"/>
  <c r="L150" i="123"/>
  <c r="N150" i="123"/>
  <c r="Z150" i="149"/>
  <c r="V150" i="149"/>
  <c r="AB150" i="149"/>
  <c r="B150" i="149"/>
  <c r="D150" i="149"/>
  <c r="T150" i="149"/>
  <c r="J150" i="149"/>
  <c r="X150" i="149"/>
  <c r="L150" i="149"/>
  <c r="N150" i="149"/>
  <c r="P150" i="149"/>
  <c r="R150" i="149"/>
  <c r="F150" i="149"/>
  <c r="H150" i="149"/>
  <c r="F150" i="143"/>
  <c r="V150" i="143"/>
  <c r="B150" i="143"/>
  <c r="Z150" i="143"/>
  <c r="R150" i="143"/>
  <c r="J150" i="143"/>
  <c r="H150" i="143"/>
  <c r="D150" i="143"/>
  <c r="P150" i="143"/>
  <c r="N150" i="143"/>
  <c r="X150" i="143"/>
  <c r="L150" i="143"/>
  <c r="T150" i="143"/>
  <c r="AB150" i="143"/>
  <c r="W146" i="145"/>
  <c r="V149" i="145" s="1"/>
  <c r="AD50" i="145"/>
  <c r="AD49" i="145" s="1"/>
  <c r="AD25" i="145"/>
  <c r="AD24" i="145" s="1"/>
  <c r="AC146" i="145"/>
  <c r="AB149" i="145" s="1"/>
  <c r="O146" i="145"/>
  <c r="N149" i="145" s="1"/>
  <c r="C146" i="145"/>
  <c r="B149" i="145" s="1"/>
  <c r="S146" i="145"/>
  <c r="R149" i="145" s="1"/>
  <c r="AD150" i="135" l="1"/>
  <c r="AD150" i="133"/>
  <c r="AD150" i="130"/>
  <c r="AD150" i="128"/>
  <c r="AD150" i="126"/>
  <c r="AD150" i="124"/>
  <c r="AD150" i="123"/>
  <c r="AD150" i="149"/>
  <c r="AD150" i="143"/>
  <c r="J41" i="49" l="1"/>
  <c r="I41" i="49"/>
  <c r="H41" i="49"/>
  <c r="G41" i="49"/>
  <c r="F41" i="49"/>
  <c r="E41" i="49"/>
  <c r="D41" i="49"/>
  <c r="C41" i="49"/>
  <c r="J40" i="49"/>
  <c r="I40" i="49"/>
  <c r="H40" i="49"/>
  <c r="H42" i="49" s="1"/>
  <c r="G40" i="49"/>
  <c r="F40" i="49"/>
  <c r="E40" i="49"/>
  <c r="D40" i="49"/>
  <c r="C40" i="49"/>
  <c r="J38" i="49"/>
  <c r="I38" i="49"/>
  <c r="H38" i="49"/>
  <c r="G38" i="49"/>
  <c r="F38" i="49"/>
  <c r="E38" i="49"/>
  <c r="D38" i="49"/>
  <c r="C38" i="49"/>
  <c r="J36" i="49"/>
  <c r="I36" i="49"/>
  <c r="H36" i="49"/>
  <c r="G36" i="49"/>
  <c r="F36" i="49"/>
  <c r="E36" i="49"/>
  <c r="D36" i="49"/>
  <c r="C36" i="49"/>
  <c r="F42" i="49" l="1"/>
  <c r="I42" i="49"/>
  <c r="D42" i="49"/>
  <c r="J42" i="49"/>
  <c r="E42" i="49"/>
  <c r="G42" i="49"/>
  <c r="K41" i="49"/>
  <c r="K40" i="49"/>
  <c r="K36" i="49"/>
  <c r="C42" i="49"/>
  <c r="K38" i="49"/>
  <c r="L32" i="49"/>
  <c r="L30" i="49"/>
  <c r="L28" i="49"/>
  <c r="L26" i="49"/>
  <c r="L24" i="49"/>
  <c r="L22" i="49"/>
  <c r="L20" i="49"/>
  <c r="L18" i="49"/>
  <c r="L16" i="49"/>
  <c r="L14" i="49"/>
  <c r="L12" i="49"/>
  <c r="L10" i="49"/>
  <c r="L8" i="49"/>
  <c r="L6" i="49"/>
  <c r="J33" i="49"/>
  <c r="J32" i="49"/>
  <c r="J31" i="49"/>
  <c r="J30" i="49"/>
  <c r="J29" i="49"/>
  <c r="J28" i="49"/>
  <c r="J27" i="49"/>
  <c r="J26" i="49"/>
  <c r="J25" i="49"/>
  <c r="J24" i="49"/>
  <c r="J23" i="49"/>
  <c r="J22" i="49"/>
  <c r="J21" i="49"/>
  <c r="J20" i="49"/>
  <c r="J19" i="49"/>
  <c r="J18" i="49"/>
  <c r="J17" i="49"/>
  <c r="J16" i="49"/>
  <c r="J15" i="49"/>
  <c r="J14" i="49"/>
  <c r="J13" i="49"/>
  <c r="J12" i="49"/>
  <c r="J11" i="49"/>
  <c r="J10" i="49"/>
  <c r="J9" i="49"/>
  <c r="J8" i="49"/>
  <c r="J7" i="49"/>
  <c r="J6" i="49"/>
  <c r="I33" i="49"/>
  <c r="I32" i="49"/>
  <c r="I31" i="49"/>
  <c r="I30" i="49"/>
  <c r="I29" i="49"/>
  <c r="I28" i="49"/>
  <c r="I27" i="49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E6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C9" i="49"/>
  <c r="C8" i="49"/>
  <c r="C7" i="49"/>
  <c r="C6" i="49"/>
  <c r="H35" i="49"/>
  <c r="H34" i="49"/>
  <c r="H37" i="49" s="1"/>
  <c r="J42" i="120"/>
  <c r="I42" i="120"/>
  <c r="H42" i="120"/>
  <c r="G42" i="120"/>
  <c r="F42" i="120"/>
  <c r="E42" i="120"/>
  <c r="D42" i="120"/>
  <c r="C42" i="120"/>
  <c r="K41" i="120"/>
  <c r="K40" i="120"/>
  <c r="K38" i="120"/>
  <c r="K36" i="120"/>
  <c r="J35" i="120"/>
  <c r="H35" i="120"/>
  <c r="G35" i="120"/>
  <c r="F35" i="120"/>
  <c r="E35" i="120"/>
  <c r="D35" i="120"/>
  <c r="C35" i="120"/>
  <c r="J34" i="120"/>
  <c r="J37" i="120" s="1"/>
  <c r="I34" i="120"/>
  <c r="I37" i="120" s="1"/>
  <c r="H34" i="120"/>
  <c r="H37" i="120"/>
  <c r="G34" i="120"/>
  <c r="G37" i="120" s="1"/>
  <c r="F34" i="120"/>
  <c r="F37" i="120" s="1"/>
  <c r="E34" i="120"/>
  <c r="E37" i="120" s="1"/>
  <c r="D34" i="120"/>
  <c r="D37" i="120" s="1"/>
  <c r="C34" i="120"/>
  <c r="C37" i="120" s="1"/>
  <c r="K33" i="120"/>
  <c r="K32" i="120"/>
  <c r="M32" i="120" s="1"/>
  <c r="K31" i="120"/>
  <c r="K30" i="120"/>
  <c r="M30" i="120" s="1"/>
  <c r="K29" i="120"/>
  <c r="K28" i="120"/>
  <c r="M28" i="120" s="1"/>
  <c r="K27" i="120"/>
  <c r="K26" i="120"/>
  <c r="M26" i="120" s="1"/>
  <c r="K23" i="120"/>
  <c r="K22" i="120"/>
  <c r="M22" i="120" s="1"/>
  <c r="K25" i="120"/>
  <c r="K24" i="120"/>
  <c r="M24" i="120" s="1"/>
  <c r="K7" i="120"/>
  <c r="K6" i="120"/>
  <c r="M6" i="120" s="1"/>
  <c r="K13" i="120"/>
  <c r="K12" i="120"/>
  <c r="M12" i="120" s="1"/>
  <c r="K17" i="120"/>
  <c r="K16" i="120"/>
  <c r="M16" i="120" s="1"/>
  <c r="K19" i="120"/>
  <c r="K18" i="120"/>
  <c r="M18" i="120" s="1"/>
  <c r="K11" i="120"/>
  <c r="K10" i="120"/>
  <c r="M10" i="120" s="1"/>
  <c r="K9" i="120"/>
  <c r="K8" i="120"/>
  <c r="M8" i="120" s="1"/>
  <c r="K15" i="120"/>
  <c r="K14" i="120"/>
  <c r="M14" i="120" s="1"/>
  <c r="K21" i="120"/>
  <c r="K20" i="120"/>
  <c r="M20" i="120" s="1"/>
  <c r="D16" i="146"/>
  <c r="D85" i="146"/>
  <c r="D31" i="146"/>
  <c r="D54" i="146"/>
  <c r="D86" i="146"/>
  <c r="D58" i="146"/>
  <c r="D111" i="146"/>
  <c r="D82" i="146"/>
  <c r="D101" i="146"/>
  <c r="D112" i="146"/>
  <c r="D45" i="146"/>
  <c r="D113" i="146"/>
  <c r="D114" i="146"/>
  <c r="D102" i="146"/>
  <c r="D33" i="146"/>
  <c r="D115" i="146"/>
  <c r="D116" i="146"/>
  <c r="D117" i="146"/>
  <c r="D118" i="146"/>
  <c r="D6" i="146"/>
  <c r="D25" i="146"/>
  <c r="D119" i="146"/>
  <c r="D103" i="146"/>
  <c r="D120" i="146"/>
  <c r="D17" i="146"/>
  <c r="D37" i="146"/>
  <c r="D64" i="146"/>
  <c r="D47" i="146"/>
  <c r="D104" i="146"/>
  <c r="D95" i="146"/>
  <c r="D26" i="146"/>
  <c r="D50" i="146"/>
  <c r="D74" i="146"/>
  <c r="D121" i="146"/>
  <c r="D43" i="146"/>
  <c r="D65" i="146"/>
  <c r="D63" i="146"/>
  <c r="D122" i="146"/>
  <c r="D21" i="146"/>
  <c r="D51" i="146"/>
  <c r="D123" i="146"/>
  <c r="D96" i="146"/>
  <c r="D105" i="146"/>
  <c r="D106" i="146"/>
  <c r="D69" i="146"/>
  <c r="D42" i="146"/>
  <c r="D48" i="146"/>
  <c r="D75" i="146"/>
  <c r="D107" i="146"/>
  <c r="D89" i="146"/>
  <c r="D97" i="146"/>
  <c r="D124" i="146"/>
  <c r="D90" i="146"/>
  <c r="D98" i="146"/>
  <c r="D108" i="146"/>
  <c r="D125" i="146"/>
  <c r="D126" i="146"/>
  <c r="D127" i="146"/>
  <c r="D128" i="146"/>
  <c r="D91" i="146"/>
  <c r="D79" i="146"/>
  <c r="D92" i="146"/>
  <c r="D99" i="146"/>
  <c r="D72" i="146"/>
  <c r="D83" i="146"/>
  <c r="D129" i="146"/>
  <c r="D59" i="146"/>
  <c r="D32" i="146"/>
  <c r="D109" i="146"/>
  <c r="D130" i="146"/>
  <c r="D38" i="146"/>
  <c r="D22" i="146"/>
  <c r="D15" i="146"/>
  <c r="D30" i="146"/>
  <c r="D66" i="146"/>
  <c r="D68" i="146"/>
  <c r="D131" i="146"/>
  <c r="D73" i="146"/>
  <c r="D27" i="146"/>
  <c r="D132" i="146"/>
  <c r="D56" i="146"/>
  <c r="D133" i="146"/>
  <c r="D134" i="146"/>
  <c r="D53" i="146"/>
  <c r="D52" i="146"/>
  <c r="D135" i="146"/>
  <c r="D57" i="146"/>
  <c r="D14" i="146"/>
  <c r="D5" i="146"/>
  <c r="D136" i="146"/>
  <c r="D137" i="146"/>
  <c r="D61" i="146"/>
  <c r="D138" i="146"/>
  <c r="D139" i="146"/>
  <c r="D55" i="146"/>
  <c r="D76" i="146"/>
  <c r="D62" i="146"/>
  <c r="D67" i="146"/>
  <c r="D20" i="146"/>
  <c r="D39" i="146"/>
  <c r="D140" i="146"/>
  <c r="D77" i="146"/>
  <c r="D18" i="146"/>
  <c r="D23" i="146"/>
  <c r="D28" i="146"/>
  <c r="D80" i="146"/>
  <c r="D110" i="146"/>
  <c r="D141" i="146"/>
  <c r="D13" i="146"/>
  <c r="D81" i="146"/>
  <c r="D3" i="146"/>
  <c r="D11" i="146"/>
  <c r="D78" i="146"/>
  <c r="D40" i="146"/>
  <c r="D87" i="146"/>
  <c r="D24" i="146"/>
  <c r="D142" i="146"/>
  <c r="D9" i="146"/>
  <c r="D93" i="146"/>
  <c r="D143" i="146"/>
  <c r="D36" i="146"/>
  <c r="D144" i="146"/>
  <c r="D70" i="146"/>
  <c r="D84" i="146"/>
  <c r="D71" i="146"/>
  <c r="D4" i="146"/>
  <c r="D44" i="146"/>
  <c r="D145" i="146"/>
  <c r="D60" i="146"/>
  <c r="D10" i="146"/>
  <c r="D7" i="146"/>
  <c r="D8" i="146"/>
  <c r="D46" i="146"/>
  <c r="D146" i="146"/>
  <c r="D147" i="146"/>
  <c r="D19" i="146"/>
  <c r="D34" i="146"/>
  <c r="D12" i="146"/>
  <c r="D29" i="146"/>
  <c r="D100" i="146"/>
  <c r="D49" i="146"/>
  <c r="D148" i="146"/>
  <c r="D149" i="146"/>
  <c r="D35" i="146"/>
  <c r="D150" i="146"/>
  <c r="D41" i="146"/>
  <c r="D94" i="146"/>
  <c r="D151" i="146"/>
  <c r="D152" i="146"/>
  <c r="D153" i="146"/>
  <c r="D154" i="146"/>
  <c r="D155" i="146"/>
  <c r="D156" i="146"/>
  <c r="D157" i="146"/>
  <c r="D158" i="146"/>
  <c r="D159" i="146"/>
  <c r="D160" i="146"/>
  <c r="D161" i="146"/>
  <c r="D162" i="146"/>
  <c r="D163" i="146"/>
  <c r="D164" i="146"/>
  <c r="D165" i="146"/>
  <c r="D166" i="146"/>
  <c r="D167" i="146"/>
  <c r="D168" i="146"/>
  <c r="D169" i="146"/>
  <c r="D170" i="146"/>
  <c r="D171" i="146"/>
  <c r="D172" i="146"/>
  <c r="D173" i="146"/>
  <c r="D174" i="146"/>
  <c r="D175" i="146"/>
  <c r="D176" i="146"/>
  <c r="D177" i="146"/>
  <c r="D178" i="146"/>
  <c r="D179" i="146"/>
  <c r="D180" i="146"/>
  <c r="D181" i="146"/>
  <c r="D182" i="146"/>
  <c r="D183" i="146"/>
  <c r="D184" i="146"/>
  <c r="D185" i="146"/>
  <c r="D186" i="146"/>
  <c r="D187" i="146"/>
  <c r="D188" i="146"/>
  <c r="D189" i="146"/>
  <c r="D190" i="146"/>
  <c r="D191" i="146"/>
  <c r="D192" i="146"/>
  <c r="D193" i="146"/>
  <c r="D194" i="146"/>
  <c r="D195" i="146"/>
  <c r="D196" i="146"/>
  <c r="D197" i="146"/>
  <c r="D198" i="146"/>
  <c r="D199" i="146"/>
  <c r="D200" i="146"/>
  <c r="D201" i="146"/>
  <c r="D202" i="146"/>
  <c r="D88" i="146"/>
  <c r="A16" i="146"/>
  <c r="A85" i="146"/>
  <c r="A31" i="146"/>
  <c r="A54" i="146"/>
  <c r="A86" i="146"/>
  <c r="A58" i="146"/>
  <c r="A111" i="146"/>
  <c r="A82" i="146"/>
  <c r="A101" i="146"/>
  <c r="A112" i="146"/>
  <c r="A45" i="146"/>
  <c r="A113" i="146"/>
  <c r="A114" i="146"/>
  <c r="A102" i="146"/>
  <c r="A33" i="146"/>
  <c r="A115" i="146"/>
  <c r="A116" i="146"/>
  <c r="A117" i="146"/>
  <c r="A118" i="146"/>
  <c r="A6" i="146"/>
  <c r="A25" i="146"/>
  <c r="A119" i="146"/>
  <c r="A103" i="146"/>
  <c r="A120" i="146"/>
  <c r="A17" i="146"/>
  <c r="A37" i="146"/>
  <c r="A64" i="146"/>
  <c r="A47" i="146"/>
  <c r="A104" i="146"/>
  <c r="A95" i="146"/>
  <c r="A26" i="146"/>
  <c r="A50" i="146"/>
  <c r="A74" i="146"/>
  <c r="A121" i="146"/>
  <c r="A43" i="146"/>
  <c r="A65" i="146"/>
  <c r="A63" i="146"/>
  <c r="A122" i="146"/>
  <c r="A21" i="146"/>
  <c r="A51" i="146"/>
  <c r="A123" i="146"/>
  <c r="A96" i="146"/>
  <c r="A105" i="146"/>
  <c r="A106" i="146"/>
  <c r="A69" i="146"/>
  <c r="A42" i="146"/>
  <c r="A48" i="146"/>
  <c r="A75" i="146"/>
  <c r="A107" i="146"/>
  <c r="A89" i="146"/>
  <c r="A97" i="146"/>
  <c r="A124" i="146"/>
  <c r="A90" i="146"/>
  <c r="A98" i="146"/>
  <c r="A108" i="146"/>
  <c r="A125" i="146"/>
  <c r="A126" i="146"/>
  <c r="A127" i="146"/>
  <c r="A128" i="146"/>
  <c r="A91" i="146"/>
  <c r="A79" i="146"/>
  <c r="A92" i="146"/>
  <c r="A99" i="146"/>
  <c r="A72" i="146"/>
  <c r="A83" i="146"/>
  <c r="A129" i="146"/>
  <c r="A59" i="146"/>
  <c r="A32" i="146"/>
  <c r="A109" i="146"/>
  <c r="A130" i="146"/>
  <c r="A38" i="146"/>
  <c r="A22" i="146"/>
  <c r="A15" i="146"/>
  <c r="A30" i="146"/>
  <c r="A66" i="146"/>
  <c r="A68" i="146"/>
  <c r="A131" i="146"/>
  <c r="A73" i="146"/>
  <c r="A27" i="146"/>
  <c r="A132" i="146"/>
  <c r="A56" i="146"/>
  <c r="A133" i="146"/>
  <c r="A134" i="146"/>
  <c r="A53" i="146"/>
  <c r="A52" i="146"/>
  <c r="A135" i="146"/>
  <c r="A57" i="146"/>
  <c r="A14" i="146"/>
  <c r="A5" i="146"/>
  <c r="A136" i="146"/>
  <c r="A137" i="146"/>
  <c r="A61" i="146"/>
  <c r="A138" i="146"/>
  <c r="A139" i="146"/>
  <c r="A55" i="146"/>
  <c r="A76" i="146"/>
  <c r="A62" i="146"/>
  <c r="A67" i="146"/>
  <c r="A20" i="146"/>
  <c r="A39" i="146"/>
  <c r="A140" i="146"/>
  <c r="A77" i="146"/>
  <c r="A18" i="146"/>
  <c r="A23" i="146"/>
  <c r="A28" i="146"/>
  <c r="A80" i="146"/>
  <c r="A110" i="146"/>
  <c r="A141" i="146"/>
  <c r="A13" i="146"/>
  <c r="A81" i="146"/>
  <c r="A3" i="146"/>
  <c r="A11" i="146"/>
  <c r="A78" i="146"/>
  <c r="A40" i="146"/>
  <c r="A87" i="146"/>
  <c r="A24" i="146"/>
  <c r="A142" i="146"/>
  <c r="A9" i="146"/>
  <c r="A93" i="146"/>
  <c r="A143" i="146"/>
  <c r="A36" i="146"/>
  <c r="A144" i="146"/>
  <c r="A70" i="146"/>
  <c r="A84" i="146"/>
  <c r="A71" i="146"/>
  <c r="A4" i="146"/>
  <c r="A44" i="146"/>
  <c r="A145" i="146"/>
  <c r="A60" i="146"/>
  <c r="A10" i="146"/>
  <c r="A7" i="146"/>
  <c r="A8" i="146"/>
  <c r="A46" i="146"/>
  <c r="A146" i="146"/>
  <c r="A147" i="146"/>
  <c r="A19" i="146"/>
  <c r="A34" i="146"/>
  <c r="A12" i="146"/>
  <c r="A29" i="146"/>
  <c r="A100" i="146"/>
  <c r="A49" i="146"/>
  <c r="A148" i="146"/>
  <c r="A149" i="146"/>
  <c r="A35" i="146"/>
  <c r="A150" i="146"/>
  <c r="A41" i="146"/>
  <c r="A94" i="146"/>
  <c r="A151" i="146"/>
  <c r="A152" i="146"/>
  <c r="A153" i="146"/>
  <c r="A154" i="146"/>
  <c r="A155" i="146"/>
  <c r="A156" i="146"/>
  <c r="A157" i="146"/>
  <c r="A158" i="146"/>
  <c r="A159" i="146"/>
  <c r="A160" i="146"/>
  <c r="A161" i="146"/>
  <c r="A162" i="146"/>
  <c r="A163" i="146"/>
  <c r="A164" i="146"/>
  <c r="A165" i="146"/>
  <c r="A166" i="146"/>
  <c r="A167" i="146"/>
  <c r="A168" i="146"/>
  <c r="A169" i="146"/>
  <c r="A170" i="146"/>
  <c r="A171" i="146"/>
  <c r="A172" i="146"/>
  <c r="A173" i="146"/>
  <c r="A174" i="146"/>
  <c r="A175" i="146"/>
  <c r="A176" i="146"/>
  <c r="A177" i="146"/>
  <c r="A178" i="146"/>
  <c r="A179" i="146"/>
  <c r="A180" i="146"/>
  <c r="A181" i="146"/>
  <c r="A182" i="146"/>
  <c r="A183" i="146"/>
  <c r="A184" i="146"/>
  <c r="A185" i="146"/>
  <c r="A186" i="146"/>
  <c r="A187" i="146"/>
  <c r="A188" i="146"/>
  <c r="A189" i="146"/>
  <c r="A190" i="146"/>
  <c r="A191" i="146"/>
  <c r="A192" i="146"/>
  <c r="A193" i="146"/>
  <c r="A194" i="146"/>
  <c r="A195" i="146"/>
  <c r="A196" i="146"/>
  <c r="A197" i="146"/>
  <c r="A198" i="146"/>
  <c r="A199" i="146"/>
  <c r="A200" i="146"/>
  <c r="A88" i="146"/>
  <c r="R35" i="49"/>
  <c r="H39" i="120"/>
  <c r="I39" i="120" l="1"/>
  <c r="F39" i="120"/>
  <c r="K42" i="49"/>
  <c r="K35" i="120"/>
  <c r="K34" i="120"/>
  <c r="H39" i="49"/>
  <c r="C39" i="120"/>
  <c r="G39" i="120"/>
  <c r="D39" i="120"/>
  <c r="E39" i="120"/>
  <c r="J39" i="120"/>
  <c r="D34" i="49"/>
  <c r="J35" i="49"/>
  <c r="F35" i="49"/>
  <c r="P14" i="49"/>
  <c r="E35" i="49"/>
  <c r="P28" i="49"/>
  <c r="C35" i="49"/>
  <c r="P10" i="49"/>
  <c r="K18" i="49"/>
  <c r="M18" i="49" s="1"/>
  <c r="K9" i="49"/>
  <c r="K13" i="49"/>
  <c r="K17" i="49"/>
  <c r="K21" i="49"/>
  <c r="K15" i="49"/>
  <c r="K19" i="49"/>
  <c r="P32" i="49"/>
  <c r="P22" i="49"/>
  <c r="P20" i="49"/>
  <c r="P12" i="49"/>
  <c r="P6" i="49"/>
  <c r="P26" i="49"/>
  <c r="P18" i="49"/>
  <c r="L34" i="49"/>
  <c r="K30" i="49"/>
  <c r="M30" i="49" s="1"/>
  <c r="K26" i="49"/>
  <c r="M26" i="49" s="1"/>
  <c r="K22" i="49"/>
  <c r="M22" i="49" s="1"/>
  <c r="K20" i="49"/>
  <c r="M20" i="49" s="1"/>
  <c r="K16" i="49"/>
  <c r="M16" i="49" s="1"/>
  <c r="K14" i="49"/>
  <c r="M14" i="49" s="1"/>
  <c r="K12" i="49"/>
  <c r="M12" i="49" s="1"/>
  <c r="K11" i="49"/>
  <c r="K10" i="49"/>
  <c r="M10" i="49" s="1"/>
  <c r="K8" i="49"/>
  <c r="M8" i="49" s="1"/>
  <c r="K6" i="49"/>
  <c r="M6" i="49" s="1"/>
  <c r="K33" i="49"/>
  <c r="K32" i="49"/>
  <c r="M32" i="49" s="1"/>
  <c r="K31" i="49"/>
  <c r="K29" i="49"/>
  <c r="K27" i="49"/>
  <c r="K25" i="49"/>
  <c r="K24" i="49"/>
  <c r="M24" i="49" s="1"/>
  <c r="K23" i="49"/>
  <c r="K7" i="49"/>
  <c r="P8" i="49"/>
  <c r="C34" i="49"/>
  <c r="G35" i="49"/>
  <c r="P30" i="49"/>
  <c r="O34" i="49"/>
  <c r="P16" i="49"/>
  <c r="N34" i="49"/>
  <c r="P24" i="49"/>
  <c r="K28" i="49"/>
  <c r="M28" i="49" s="1"/>
  <c r="E34" i="49"/>
  <c r="K42" i="120"/>
  <c r="D35" i="49"/>
  <c r="J34" i="49"/>
  <c r="G34" i="49"/>
  <c r="I35" i="49"/>
  <c r="F34" i="49"/>
  <c r="I34" i="49"/>
  <c r="K37" i="120" l="1"/>
  <c r="M34" i="120"/>
  <c r="K39" i="120"/>
  <c r="E37" i="49"/>
  <c r="E39" i="49"/>
  <c r="C37" i="49"/>
  <c r="C39" i="49"/>
  <c r="I37" i="49"/>
  <c r="I39" i="49"/>
  <c r="F37" i="49"/>
  <c r="F39" i="49"/>
  <c r="G37" i="49"/>
  <c r="G39" i="49"/>
  <c r="J37" i="49"/>
  <c r="J39" i="49"/>
  <c r="D37" i="49"/>
  <c r="D39" i="49"/>
  <c r="K35" i="49"/>
  <c r="P34" i="49"/>
  <c r="K34" i="49"/>
  <c r="K37" i="49" l="1"/>
  <c r="K39" i="49"/>
  <c r="M34" i="49"/>
  <c r="I119" i="145"/>
  <c r="AD119" i="145" s="1"/>
  <c r="AD118" i="145" s="1"/>
  <c r="I75" i="145"/>
  <c r="I146" i="145" l="1"/>
  <c r="H149" i="145" l="1"/>
  <c r="AD146" i="145"/>
  <c r="H150" i="145" s="1"/>
  <c r="B150" i="145" l="1"/>
  <c r="D150" i="145"/>
  <c r="L150" i="145"/>
  <c r="R150" i="145"/>
  <c r="N150" i="145"/>
  <c r="T150" i="145"/>
  <c r="AB150" i="145"/>
  <c r="X150" i="145"/>
  <c r="J150" i="145"/>
  <c r="AD149" i="145"/>
  <c r="F150" i="145"/>
  <c r="P150" i="145"/>
  <c r="Z150" i="145"/>
  <c r="V150" i="145"/>
  <c r="AD150" i="1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F076B755-7814-408F-A79D-E1B9AEBE305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61D790E4-AF30-42FC-B1A3-CAE361CF607D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61F1D822-0E17-4FCE-9605-6007CE38BDC2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641987BB-915E-4C2E-9355-BC86B1F9ADE4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96CF61BB-9AA9-44C0-A1B8-5C129A49C597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17AC2CCF-3D9C-4027-9BDF-D96FA6BD717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1C43F36C-1E12-4301-BEC9-88E54A5673BB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1792B809-4009-44FB-898A-4165B6538C3D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BF7F6610-1188-49E2-8ECB-23BF47E4292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14CEE880-DC2D-463F-89C2-3F24DB07473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H114" authorId="0" shapeId="0" xr:uid="{2C2C405E-D2DC-4ED5-A6BE-ACA10B393CCF}">
      <text>
        <r>
          <rPr>
            <b/>
            <sz val="10"/>
            <color indexed="81"/>
            <rFont val="MS P ゴシック"/>
            <family val="3"/>
            <charset val="128"/>
          </rPr>
          <t>WR－V</t>
        </r>
      </text>
    </comment>
    <comment ref="T116" authorId="0" shapeId="0" xr:uid="{A1D36957-2A8F-4CCC-8F8F-83BBD02DC204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512EDB0D-6FA0-4151-8782-CF88AD82612B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F0507F5A-9C44-43BB-908F-7395EA9E3433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115D0928-9D2C-4A3B-85BF-510C1EB72772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7D7BDB9D-B4D7-4810-981C-B0BC98FEED93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1" shapeId="0" xr:uid="{BE8FDD77-10B1-4F64-B901-7A95DFEFD9F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845FD5D1-5AFF-4571-85DE-A65D623981E4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1" shapeId="0" xr:uid="{46611DD3-126D-4778-BC69-18F498063C73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0927EA84-2D68-4FFA-8D1E-4E6C3835C982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1" shapeId="0" xr:uid="{506245C3-E342-4DB2-A79C-8558BFF2AE91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9B87A843-053A-456C-BAD4-0C394660C825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18246D70-250B-49E4-8850-B2F5D17C989B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07C593E8-CD8B-45F1-9EEC-364852C71BF1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A7F1E3D7-EF73-47BA-90AB-AA569871B1B2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kikaku</author>
  </authors>
  <commentList>
    <comment ref="O122" authorId="0" shapeId="0" xr:uid="{3F3ABA7B-8321-41B0-9B16-18B7DB3CC73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4" authorId="1" shapeId="0" xr:uid="{EFB2A8D5-71CA-4116-94D9-B28D3AB3C71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5E0E85D8-CE79-4E4D-8894-636CAF98FB46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C936D3ED-6893-4126-9428-6F8C24041B75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C751A81F-93FD-4587-A7C6-4CE8AF993678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26D15826-AE67-4889-8792-B0202498A030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C12F5AAA-B452-4F8E-AD07-CCD75B4336E7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1B91B848-9BF8-4F06-AB48-9F7BB313383C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942F65D6-EB03-46BF-8E8A-2FF7CFA86A4E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AD09D426-D5A9-4049-BB0A-89E9D55519FC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39A871DA-EDC8-4499-B8D8-B09C0FE47620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BBEE3207-024D-46D2-8924-A1F3A6E2EBD9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5F916F74-7AC8-4A76-B643-53C82831F545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5BD587FF-030F-4EBC-B3AF-8A74A35BD914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F2187AF2-69FD-4DA6-8DEF-087D1E97843F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893ECE58-1FFE-43D1-B5F9-E8FC07D09B0C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Ｔ．Ｙａｍａｄａ</author>
  </authors>
  <commentList>
    <comment ref="A38" authorId="0" shapeId="0" xr:uid="{00000000-0006-0000-19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前月修正分の確認をして下さい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stn21</author>
    <author>admin</author>
    <author>stn-sode</author>
  </authors>
  <commentList>
    <comment ref="B6" authorId="0" shapeId="0" xr:uid="{00000000-0006-0000-1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</text>
    </comment>
    <comment ref="B15" authorId="0" shapeId="0" xr:uid="{00000000-0006-0000-1A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H26.01 ﾓﾃﾞﾙﾁｪﾝｼﾞ</t>
        </r>
      </text>
    </comment>
    <comment ref="C36" authorId="1" shapeId="0" xr:uid="{00000000-0006-0000-1A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タイ　ＮＩＳＳＡＮ</t>
        </r>
      </text>
    </comment>
    <comment ref="B53" authorId="0" shapeId="0" xr:uid="{00000000-0006-0000-1A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H26.01　ﾓﾃﾞﾙﾁｪﾝｼﾞ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8" authorId="2" shapeId="0" xr:uid="{00000000-0006-0000-1A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Ｈ26.6ＮＥＷ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2" authorId="0" shapeId="0" xr:uid="{00000000-0006-0000-1A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6" authorId="0" shapeId="0" xr:uid="{00000000-0006-0000-1A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H26.01 New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6" authorId="0" shapeId="0" xr:uid="{00000000-0006-0000-1A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Ｈ26.01New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CCF8D030-F116-4288-B495-16BA24115B7B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A7779045-31C1-48B9-B12F-7012EE551024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2F17E044-E3F2-49D9-B4FC-9AC9C5D05ACD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3CA8BC0D-12DD-4288-BEF9-EA96C7E40B57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7395D275-EBD8-4CCE-9BE8-0663F2BB4104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1B4C64BE-6D83-42A8-8EC5-350CE91EA73F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4CC8F9BB-8465-4B3A-8463-B6243D72EEA6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0A0767C4-7935-412A-BAC2-5C04DC146F33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0882C967-E488-4449-B3F4-87E47B687629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FD5DB913-D10A-43EA-B682-DC60A4EBCC0D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04ED41BE-4653-48FA-AFBD-9F1922001136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649B1F4D-AFC3-4FB1-902D-301A5CE616CC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AE0DB1CD-9C5F-415D-BF4C-336BB8944A57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848C002D-C608-4A0B-A8EF-49276996F238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88D38BF1-B0FC-4A85-A02E-2701B5F466C8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BA08BB12-9708-4C27-A55E-EE3A9B073568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CE21D31D-E0B9-4841-A02C-78DC3E06A01F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036BD906-F360-4CF0-ACCA-17DC1CF3FE27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9D8D9C4F-1E0E-4424-9EFF-7B8A08594FBC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22296EDE-A3B0-4E63-86A1-E54FEAB71888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keiri105</author>
    <author>admin</author>
    <author>kikaku</author>
  </authors>
  <commentList>
    <comment ref="T116" authorId="0" shapeId="0" xr:uid="{09DD72AA-466F-4D72-879D-673ACFAE7D15}">
      <text>
        <r>
          <rPr>
            <b/>
            <sz val="9"/>
            <color indexed="81"/>
            <rFont val="MS P ゴシック"/>
            <family val="3"/>
            <charset val="128"/>
          </rPr>
          <t>ブロンクス</t>
        </r>
      </text>
    </comment>
    <comment ref="O122" authorId="1" shapeId="0" xr:uid="{7B61A0F6-90B4-4C90-BA66-CA3E2E18F816}">
      <text>
        <r>
          <rPr>
            <b/>
            <sz val="9"/>
            <color indexed="81"/>
            <rFont val="ＭＳ Ｐゴシック"/>
            <family val="3"/>
            <charset val="128"/>
          </rPr>
          <t>タイ　ミツビシ</t>
        </r>
      </text>
    </comment>
    <comment ref="S125" authorId="2" shapeId="0" xr:uid="{B81144AE-F820-461B-A5CA-2751FFA692B4}">
      <text>
        <r>
          <rPr>
            <b/>
            <sz val="9"/>
            <color indexed="81"/>
            <rFont val="ＭＳ Ｐゴシック"/>
            <family val="3"/>
            <charset val="128"/>
          </rPr>
          <t>kikaku:</t>
        </r>
        <r>
          <rPr>
            <sz val="9"/>
            <color indexed="81"/>
            <rFont val="ＭＳ Ｐゴシック"/>
            <family val="3"/>
            <charset val="128"/>
          </rPr>
          <t xml:space="preserve">
タイ日産</t>
        </r>
      </text>
    </comment>
    <comment ref="T143" authorId="0" shapeId="0" xr:uid="{668D7084-F589-4559-95F8-A722F614DFFD}">
      <text>
        <r>
          <rPr>
            <b/>
            <sz val="9"/>
            <color indexed="81"/>
            <rFont val="MS P ゴシック"/>
            <family val="3"/>
            <charset val="128"/>
          </rPr>
          <t>ジムニーノマド</t>
        </r>
      </text>
    </comment>
  </commentList>
</comments>
</file>

<file path=xl/sharedStrings.xml><?xml version="1.0" encoding="utf-8"?>
<sst xmlns="http://schemas.openxmlformats.org/spreadsheetml/2006/main" count="9926" uniqueCount="534">
  <si>
    <t>車種別新車登録台数（千葉県）</t>
    <rPh sb="0" eb="3">
      <t>シャシュベツ</t>
    </rPh>
    <rPh sb="3" eb="5">
      <t>シンシャ</t>
    </rPh>
    <rPh sb="5" eb="7">
      <t>トウロク</t>
    </rPh>
    <rPh sb="7" eb="9">
      <t>ダイスウ</t>
    </rPh>
    <rPh sb="10" eb="13">
      <t>チバケン</t>
    </rPh>
    <phoneticPr fontId="3"/>
  </si>
  <si>
    <t>《逆輸入車は各系列に算入》</t>
    <rPh sb="1" eb="2">
      <t>ギャク</t>
    </rPh>
    <rPh sb="2" eb="5">
      <t>ユニュウシャ</t>
    </rPh>
    <rPh sb="6" eb="7">
      <t>カク</t>
    </rPh>
    <rPh sb="7" eb="9">
      <t>ケイレツ</t>
    </rPh>
    <rPh sb="10" eb="12">
      <t>サンニュウ</t>
    </rPh>
    <phoneticPr fontId="3"/>
  </si>
  <si>
    <t>系列</t>
    <rPh sb="0" eb="2">
      <t>ケイレツ</t>
    </rPh>
    <phoneticPr fontId="3"/>
  </si>
  <si>
    <t>日　野</t>
    <rPh sb="0" eb="1">
      <t>ヒ</t>
    </rPh>
    <rPh sb="2" eb="3">
      <t>ノ</t>
    </rPh>
    <phoneticPr fontId="3"/>
  </si>
  <si>
    <t>ホンダ</t>
    <phoneticPr fontId="3"/>
  </si>
  <si>
    <t>いすゞ</t>
    <phoneticPr fontId="3"/>
  </si>
  <si>
    <t>マツダ</t>
    <phoneticPr fontId="3"/>
  </si>
  <si>
    <t>三　菱</t>
    <rPh sb="0" eb="1">
      <t>サン</t>
    </rPh>
    <rPh sb="2" eb="3">
      <t>ヒシ</t>
    </rPh>
    <phoneticPr fontId="3"/>
  </si>
  <si>
    <t>三菱ふそう</t>
    <rPh sb="0" eb="2">
      <t>ミツビシ</t>
    </rPh>
    <phoneticPr fontId="3"/>
  </si>
  <si>
    <t>日　産</t>
    <rPh sb="0" eb="1">
      <t>ヒ</t>
    </rPh>
    <rPh sb="2" eb="3">
      <t>サン</t>
    </rPh>
    <phoneticPr fontId="3"/>
  </si>
  <si>
    <t>スズキ</t>
    <phoneticPr fontId="3"/>
  </si>
  <si>
    <t>トヨタ</t>
    <phoneticPr fontId="3"/>
  </si>
  <si>
    <t>その他</t>
    <rPh sb="2" eb="3">
      <t>タ</t>
    </rPh>
    <phoneticPr fontId="3"/>
  </si>
  <si>
    <t>輸入車</t>
    <rPh sb="0" eb="3">
      <t>ユニュウシャ</t>
    </rPh>
    <phoneticPr fontId="3"/>
  </si>
  <si>
    <t>車種</t>
    <rPh sb="0" eb="2">
      <t>シャシュ</t>
    </rPh>
    <phoneticPr fontId="3"/>
  </si>
  <si>
    <t>車名</t>
    <rPh sb="0" eb="2">
      <t>シャメイ</t>
    </rPh>
    <phoneticPr fontId="3"/>
  </si>
  <si>
    <t>台数</t>
    <rPh sb="0" eb="2">
      <t>ダイスウ</t>
    </rPh>
    <phoneticPr fontId="3"/>
  </si>
  <si>
    <t>計</t>
    <rPh sb="0" eb="1">
      <t>ケイ</t>
    </rPh>
    <phoneticPr fontId="3"/>
  </si>
  <si>
    <t>日野</t>
    <rPh sb="0" eb="2">
      <t>ヒノ</t>
    </rPh>
    <phoneticPr fontId="3"/>
  </si>
  <si>
    <t>特</t>
    <rPh sb="0" eb="1">
      <t>トク</t>
    </rPh>
    <phoneticPr fontId="3"/>
  </si>
  <si>
    <t>キャラバン</t>
    <phoneticPr fontId="3"/>
  </si>
  <si>
    <t>クラウンＷ</t>
    <phoneticPr fontId="3"/>
  </si>
  <si>
    <t>種</t>
    <rPh sb="0" eb="1">
      <t>タネ</t>
    </rPh>
    <phoneticPr fontId="3"/>
  </si>
  <si>
    <t>キューブ</t>
    <phoneticPr fontId="3"/>
  </si>
  <si>
    <t>・</t>
    <phoneticPr fontId="3"/>
  </si>
  <si>
    <t>バネット</t>
    <phoneticPr fontId="3"/>
  </si>
  <si>
    <t>殊</t>
    <rPh sb="0" eb="1">
      <t>シュ</t>
    </rPh>
    <phoneticPr fontId="3"/>
  </si>
  <si>
    <t>セレナ</t>
    <phoneticPr fontId="3"/>
  </si>
  <si>
    <t>ノア</t>
    <phoneticPr fontId="3"/>
  </si>
  <si>
    <t>(0)</t>
    <phoneticPr fontId="3"/>
  </si>
  <si>
    <t>ハイエース</t>
    <phoneticPr fontId="3"/>
  </si>
  <si>
    <t>(8)</t>
    <phoneticPr fontId="3"/>
  </si>
  <si>
    <t>ハイラックス</t>
    <phoneticPr fontId="3"/>
  </si>
  <si>
    <t>(9)</t>
    <phoneticPr fontId="3"/>
  </si>
  <si>
    <t>プロボックス</t>
    <phoneticPr fontId="3"/>
  </si>
  <si>
    <t>ランクル</t>
    <phoneticPr fontId="3"/>
  </si>
  <si>
    <t>(089)前年実績</t>
    <rPh sb="5" eb="7">
      <t>ゼンネン</t>
    </rPh>
    <rPh sb="7" eb="9">
      <t>ジッセキ</t>
    </rPh>
    <phoneticPr fontId="3"/>
  </si>
  <si>
    <t>(089)前年対比</t>
    <rPh sb="5" eb="7">
      <t>ゼンネン</t>
    </rPh>
    <rPh sb="7" eb="9">
      <t>タイヒ</t>
    </rPh>
    <phoneticPr fontId="3"/>
  </si>
  <si>
    <t>089計</t>
    <rPh sb="3" eb="4">
      <t>ケイ</t>
    </rPh>
    <phoneticPr fontId="3"/>
  </si>
  <si>
    <t>ダイハツ計</t>
    <rPh sb="4" eb="5">
      <t>ケイ</t>
    </rPh>
    <phoneticPr fontId="3"/>
  </si>
  <si>
    <t>日野・計</t>
    <rPh sb="0" eb="2">
      <t>ヒノ</t>
    </rPh>
    <rPh sb="3" eb="4">
      <t>ケイ</t>
    </rPh>
    <phoneticPr fontId="3"/>
  </si>
  <si>
    <t>ホンダﾞ計</t>
    <rPh sb="4" eb="5">
      <t>ケイ</t>
    </rPh>
    <phoneticPr fontId="3"/>
  </si>
  <si>
    <t>いすゞ計</t>
    <rPh sb="3" eb="4">
      <t>ケイ</t>
    </rPh>
    <phoneticPr fontId="3"/>
  </si>
  <si>
    <t>マツダﾞ計</t>
    <rPh sb="4" eb="5">
      <t>ケイ</t>
    </rPh>
    <phoneticPr fontId="3"/>
  </si>
  <si>
    <t>三菱・計</t>
    <rPh sb="0" eb="2">
      <t>ミツビシ</t>
    </rPh>
    <rPh sb="3" eb="4">
      <t>ケイ</t>
    </rPh>
    <phoneticPr fontId="3"/>
  </si>
  <si>
    <t>ふそう計</t>
    <rPh sb="3" eb="4">
      <t>ケイ</t>
    </rPh>
    <phoneticPr fontId="3"/>
  </si>
  <si>
    <t>日産・計</t>
    <rPh sb="0" eb="2">
      <t>ニッサン</t>
    </rPh>
    <rPh sb="3" eb="4">
      <t>ケイ</t>
    </rPh>
    <phoneticPr fontId="3"/>
  </si>
  <si>
    <t>スズキ計</t>
    <rPh sb="3" eb="4">
      <t>ケイ</t>
    </rPh>
    <phoneticPr fontId="3"/>
  </si>
  <si>
    <t>トヨタ計</t>
    <rPh sb="3" eb="4">
      <t>ケイ</t>
    </rPh>
    <phoneticPr fontId="3"/>
  </si>
  <si>
    <t>その他計</t>
    <rPh sb="2" eb="3">
      <t>タ</t>
    </rPh>
    <rPh sb="3" eb="4">
      <t>ケイ</t>
    </rPh>
    <phoneticPr fontId="3"/>
  </si>
  <si>
    <t>輸入車計</t>
    <rPh sb="0" eb="3">
      <t>ユニュウシャ</t>
    </rPh>
    <rPh sb="3" eb="4">
      <t>ケイ</t>
    </rPh>
    <phoneticPr fontId="3"/>
  </si>
  <si>
    <t>普</t>
    <rPh sb="0" eb="1">
      <t>ススム</t>
    </rPh>
    <phoneticPr fontId="3"/>
  </si>
  <si>
    <t>通</t>
    <rPh sb="0" eb="1">
      <t>ツウ</t>
    </rPh>
    <phoneticPr fontId="3"/>
  </si>
  <si>
    <t>貨</t>
    <rPh sb="0" eb="1">
      <t>カ</t>
    </rPh>
    <phoneticPr fontId="3"/>
  </si>
  <si>
    <t>(1)前年実績</t>
    <rPh sb="3" eb="5">
      <t>ゼンネン</t>
    </rPh>
    <rPh sb="5" eb="7">
      <t>ジッセキ</t>
    </rPh>
    <phoneticPr fontId="3"/>
  </si>
  <si>
    <t>物</t>
    <rPh sb="0" eb="1">
      <t>モノ</t>
    </rPh>
    <phoneticPr fontId="3"/>
  </si>
  <si>
    <t>(1)</t>
    <phoneticPr fontId="3"/>
  </si>
  <si>
    <t>(1)前年対比</t>
    <rPh sb="3" eb="5">
      <t>ゼンネン</t>
    </rPh>
    <rPh sb="5" eb="7">
      <t>タイヒ</t>
    </rPh>
    <phoneticPr fontId="3"/>
  </si>
  <si>
    <t>(1)計</t>
    <rPh sb="3" eb="4">
      <t>ケイ</t>
    </rPh>
    <phoneticPr fontId="3"/>
  </si>
  <si>
    <t>(2)前年実績</t>
    <rPh sb="3" eb="5">
      <t>ゼンネン</t>
    </rPh>
    <rPh sb="5" eb="7">
      <t>ジッセキ</t>
    </rPh>
    <phoneticPr fontId="3"/>
  </si>
  <si>
    <t>バ</t>
    <phoneticPr fontId="3"/>
  </si>
  <si>
    <t>(2)前年対比</t>
    <rPh sb="3" eb="5">
      <t>ゼンネン</t>
    </rPh>
    <rPh sb="5" eb="7">
      <t>タイヒ</t>
    </rPh>
    <phoneticPr fontId="3"/>
  </si>
  <si>
    <t>ス</t>
    <phoneticPr fontId="3"/>
  </si>
  <si>
    <t>(2)</t>
    <phoneticPr fontId="3"/>
  </si>
  <si>
    <t>(2)計</t>
    <rPh sb="3" eb="4">
      <t>ケイ</t>
    </rPh>
    <phoneticPr fontId="3"/>
  </si>
  <si>
    <t>小</t>
    <rPh sb="0" eb="1">
      <t>コ</t>
    </rPh>
    <phoneticPr fontId="3"/>
  </si>
  <si>
    <t>型</t>
    <rPh sb="0" eb="1">
      <t>カタ</t>
    </rPh>
    <phoneticPr fontId="3"/>
  </si>
  <si>
    <t>(4)</t>
    <phoneticPr fontId="3"/>
  </si>
  <si>
    <t>ライトエース</t>
    <phoneticPr fontId="3"/>
  </si>
  <si>
    <t>(4)前年実績</t>
    <rPh sb="3" eb="5">
      <t>ゼンネン</t>
    </rPh>
    <rPh sb="5" eb="7">
      <t>ジッセキ</t>
    </rPh>
    <phoneticPr fontId="3"/>
  </si>
  <si>
    <t>(4)前年対比</t>
    <rPh sb="3" eb="5">
      <t>ゼンネン</t>
    </rPh>
    <rPh sb="5" eb="7">
      <t>タイヒ</t>
    </rPh>
    <phoneticPr fontId="3"/>
  </si>
  <si>
    <t>(4)計</t>
    <rPh sb="3" eb="4">
      <t>ケイ</t>
    </rPh>
    <phoneticPr fontId="3"/>
  </si>
  <si>
    <t>普</t>
    <rPh sb="0" eb="1">
      <t>フ</t>
    </rPh>
    <phoneticPr fontId="3"/>
  </si>
  <si>
    <t>ＩＳ250</t>
    <phoneticPr fontId="3"/>
  </si>
  <si>
    <t>インスパイア</t>
    <phoneticPr fontId="3"/>
  </si>
  <si>
    <t>シーマ</t>
    <phoneticPr fontId="3"/>
  </si>
  <si>
    <t>Ｖ・ワーゲン</t>
    <phoneticPr fontId="3"/>
  </si>
  <si>
    <t>アウディー</t>
    <phoneticPr fontId="3"/>
  </si>
  <si>
    <t>乗</t>
    <rPh sb="0" eb="1">
      <t>ジョウ</t>
    </rPh>
    <phoneticPr fontId="3"/>
  </si>
  <si>
    <t>セドリック</t>
    <phoneticPr fontId="3"/>
  </si>
  <si>
    <t>アルファロメオ</t>
    <phoneticPr fontId="3"/>
  </si>
  <si>
    <t>用</t>
    <rPh sb="0" eb="1">
      <t>ヨウ</t>
    </rPh>
    <phoneticPr fontId="3"/>
  </si>
  <si>
    <t>ウィッシュ</t>
    <phoneticPr fontId="3"/>
  </si>
  <si>
    <t>ステップＷ</t>
    <phoneticPr fontId="3"/>
  </si>
  <si>
    <t>フーガ</t>
    <phoneticPr fontId="3"/>
  </si>
  <si>
    <t>(3)</t>
    <phoneticPr fontId="3"/>
  </si>
  <si>
    <t>レジェンド</t>
    <phoneticPr fontId="3"/>
  </si>
  <si>
    <t>フェアレディー</t>
    <phoneticPr fontId="3"/>
  </si>
  <si>
    <t>サーブ</t>
    <phoneticPr fontId="3"/>
  </si>
  <si>
    <t>シトロエン</t>
    <phoneticPr fontId="3"/>
  </si>
  <si>
    <t>カルディナ</t>
    <phoneticPr fontId="3"/>
  </si>
  <si>
    <t>シボレー</t>
    <phoneticPr fontId="3"/>
  </si>
  <si>
    <t>クラウン</t>
    <phoneticPr fontId="3"/>
  </si>
  <si>
    <t>ムラーノ</t>
    <phoneticPr fontId="3"/>
  </si>
  <si>
    <t>ヒュンダイ</t>
    <phoneticPr fontId="3"/>
  </si>
  <si>
    <t>フィアット</t>
    <phoneticPr fontId="3"/>
  </si>
  <si>
    <t>フェラーリ</t>
    <phoneticPr fontId="3"/>
  </si>
  <si>
    <t>フォーカス</t>
    <phoneticPr fontId="3"/>
  </si>
  <si>
    <t>センチュリ</t>
    <phoneticPr fontId="3"/>
  </si>
  <si>
    <t>フォード</t>
    <phoneticPr fontId="3"/>
  </si>
  <si>
    <t>ハリアー</t>
    <phoneticPr fontId="3"/>
  </si>
  <si>
    <t>モンディオ</t>
    <phoneticPr fontId="3"/>
  </si>
  <si>
    <t>リンカーン</t>
    <phoneticPr fontId="3"/>
  </si>
  <si>
    <t>プログレ</t>
    <phoneticPr fontId="3"/>
  </si>
  <si>
    <t>(3)前年実績</t>
    <rPh sb="3" eb="5">
      <t>ゼンネン</t>
    </rPh>
    <rPh sb="5" eb="7">
      <t>ジッセキ</t>
    </rPh>
    <phoneticPr fontId="3"/>
  </si>
  <si>
    <t>(3)前年対比</t>
    <rPh sb="3" eb="5">
      <t>ゼンネン</t>
    </rPh>
    <rPh sb="5" eb="7">
      <t>タイヒ</t>
    </rPh>
    <phoneticPr fontId="3"/>
  </si>
  <si>
    <t>米いすゞ</t>
    <rPh sb="0" eb="1">
      <t>コメ</t>
    </rPh>
    <phoneticPr fontId="3"/>
  </si>
  <si>
    <t>(3)計</t>
    <rPh sb="3" eb="4">
      <t>ケイ</t>
    </rPh>
    <phoneticPr fontId="3"/>
  </si>
  <si>
    <t>ワゴンＲ</t>
    <phoneticPr fontId="3"/>
  </si>
  <si>
    <t>ヴォクシー</t>
    <phoneticPr fontId="3"/>
  </si>
  <si>
    <t>(5)</t>
    <phoneticPr fontId="3"/>
  </si>
  <si>
    <t>ラフェスタ</t>
    <phoneticPr fontId="3"/>
  </si>
  <si>
    <t>(7)</t>
    <phoneticPr fontId="3"/>
  </si>
  <si>
    <t>サクシード</t>
    <phoneticPr fontId="3"/>
  </si>
  <si>
    <t>シエンタ</t>
    <phoneticPr fontId="3"/>
  </si>
  <si>
    <t>パッソ</t>
    <phoneticPr fontId="3"/>
  </si>
  <si>
    <t>ベルタ</t>
    <phoneticPr fontId="3"/>
  </si>
  <si>
    <t>ポルテ</t>
    <phoneticPr fontId="3"/>
  </si>
  <si>
    <t>ラウム</t>
    <phoneticPr fontId="3"/>
  </si>
  <si>
    <t>ラクティス</t>
    <phoneticPr fontId="3"/>
  </si>
  <si>
    <t>(5･7)前年実績</t>
    <rPh sb="5" eb="7">
      <t>ゼンネン</t>
    </rPh>
    <rPh sb="7" eb="9">
      <t>ジッセキ</t>
    </rPh>
    <phoneticPr fontId="3"/>
  </si>
  <si>
    <t>(5･7)前年対比</t>
    <rPh sb="5" eb="7">
      <t>ゼンネン</t>
    </rPh>
    <rPh sb="7" eb="9">
      <t>タイヒ</t>
    </rPh>
    <phoneticPr fontId="3"/>
  </si>
  <si>
    <t>(57)計</t>
    <rPh sb="4" eb="5">
      <t>ケイ</t>
    </rPh>
    <phoneticPr fontId="3"/>
  </si>
  <si>
    <t>合計(A)</t>
    <rPh sb="0" eb="2">
      <t>ゴウケイ</t>
    </rPh>
    <phoneticPr fontId="3"/>
  </si>
  <si>
    <t>ダイハツ合計</t>
    <phoneticPr fontId="3"/>
  </si>
  <si>
    <t>日野・合計</t>
    <rPh sb="0" eb="2">
      <t>ヒノ</t>
    </rPh>
    <phoneticPr fontId="3"/>
  </si>
  <si>
    <t>三菱・合計</t>
    <rPh sb="0" eb="2">
      <t>ミツビシ</t>
    </rPh>
    <phoneticPr fontId="3"/>
  </si>
  <si>
    <t>ふそう合計</t>
    <phoneticPr fontId="3"/>
  </si>
  <si>
    <t>日産・合計</t>
    <rPh sb="0" eb="2">
      <t>ニッサン</t>
    </rPh>
    <phoneticPr fontId="3"/>
  </si>
  <si>
    <t>その他合計</t>
    <rPh sb="2" eb="3">
      <t>タ</t>
    </rPh>
    <rPh sb="3" eb="4">
      <t>ゴウ</t>
    </rPh>
    <rPh sb="4" eb="5">
      <t>ケイ</t>
    </rPh>
    <phoneticPr fontId="3"/>
  </si>
  <si>
    <t>輸入車合計</t>
    <rPh sb="0" eb="3">
      <t>ユニュウシャ</t>
    </rPh>
    <phoneticPr fontId="3"/>
  </si>
  <si>
    <t>前年(B)</t>
    <rPh sb="0" eb="2">
      <t>ゼンネン</t>
    </rPh>
    <phoneticPr fontId="3"/>
  </si>
  <si>
    <t>ﾀﾞｲﾊﾂ前年</t>
    <rPh sb="5" eb="7">
      <t>ゼンネン</t>
    </rPh>
    <phoneticPr fontId="3"/>
  </si>
  <si>
    <t>日野前年</t>
    <rPh sb="0" eb="2">
      <t>ヒノ</t>
    </rPh>
    <rPh sb="2" eb="4">
      <t>ゼンネン</t>
    </rPh>
    <phoneticPr fontId="3"/>
  </si>
  <si>
    <t>ホンダ前年</t>
    <rPh sb="3" eb="5">
      <t>ゼンネン</t>
    </rPh>
    <phoneticPr fontId="3"/>
  </si>
  <si>
    <t>いすゞ前年</t>
    <rPh sb="3" eb="5">
      <t>ゼンネン</t>
    </rPh>
    <phoneticPr fontId="3"/>
  </si>
  <si>
    <t>マツダ前年</t>
    <rPh sb="3" eb="5">
      <t>ゼンネン</t>
    </rPh>
    <phoneticPr fontId="3"/>
  </si>
  <si>
    <t>三菱前年</t>
    <rPh sb="0" eb="2">
      <t>ミツビシ</t>
    </rPh>
    <rPh sb="2" eb="4">
      <t>ゼンネン</t>
    </rPh>
    <phoneticPr fontId="3"/>
  </si>
  <si>
    <t>ふそう前年</t>
    <rPh sb="3" eb="5">
      <t>ゼンネン</t>
    </rPh>
    <phoneticPr fontId="3"/>
  </si>
  <si>
    <t>日産前年</t>
    <rPh sb="0" eb="2">
      <t>ニッサン</t>
    </rPh>
    <rPh sb="2" eb="4">
      <t>ゼンネン</t>
    </rPh>
    <phoneticPr fontId="3"/>
  </si>
  <si>
    <t>スズキ前年</t>
    <rPh sb="3" eb="5">
      <t>ゼンネン</t>
    </rPh>
    <phoneticPr fontId="3"/>
  </si>
  <si>
    <t>トヨタ前年</t>
    <rPh sb="3" eb="5">
      <t>ゼンネン</t>
    </rPh>
    <phoneticPr fontId="3"/>
  </si>
  <si>
    <t>その他前年</t>
    <rPh sb="2" eb="3">
      <t>タ</t>
    </rPh>
    <rPh sb="3" eb="5">
      <t>ゼンネン</t>
    </rPh>
    <phoneticPr fontId="3"/>
  </si>
  <si>
    <t>輸入車前年</t>
    <rPh sb="0" eb="2">
      <t>ユニュウ</t>
    </rPh>
    <rPh sb="2" eb="3">
      <t>シャ</t>
    </rPh>
    <rPh sb="3" eb="5">
      <t>ゼンネン</t>
    </rPh>
    <phoneticPr fontId="3"/>
  </si>
  <si>
    <t>対比A/B</t>
    <rPh sb="0" eb="2">
      <t>タイヒ</t>
    </rPh>
    <phoneticPr fontId="3"/>
  </si>
  <si>
    <t>(シェア)</t>
    <phoneticPr fontId="3"/>
  </si>
  <si>
    <t>kikaku@chibajihan.jp</t>
    <phoneticPr fontId="3"/>
  </si>
  <si>
    <t>ｴｸｽﾄﾚｲﾙ</t>
    <phoneticPr fontId="3"/>
  </si>
  <si>
    <t>アクセラ</t>
    <phoneticPr fontId="3"/>
  </si>
  <si>
    <t>L・ローバー</t>
    <phoneticPr fontId="3"/>
  </si>
  <si>
    <t>スカイライン</t>
    <phoneticPr fontId="3"/>
  </si>
  <si>
    <t>エリシオン</t>
    <phoneticPr fontId="3"/>
  </si>
  <si>
    <t>ＲＡＶ－４</t>
    <phoneticPr fontId="3"/>
  </si>
  <si>
    <t>シビック</t>
    <phoneticPr fontId="3"/>
  </si>
  <si>
    <t>エスティマ</t>
    <phoneticPr fontId="3"/>
  </si>
  <si>
    <t>オーリス</t>
    <phoneticPr fontId="3"/>
  </si>
  <si>
    <t>カムリ</t>
    <phoneticPr fontId="3"/>
  </si>
  <si>
    <t>ハマー</t>
    <phoneticPr fontId="3"/>
  </si>
  <si>
    <t>ブレイド</t>
    <phoneticPr fontId="3"/>
  </si>
  <si>
    <t>ティーダ</t>
    <phoneticPr fontId="3"/>
  </si>
  <si>
    <t>イスト</t>
    <phoneticPr fontId="3"/>
  </si>
  <si>
    <t>ブルーバード</t>
    <phoneticPr fontId="3"/>
  </si>
  <si>
    <t>.</t>
    <phoneticPr fontId="3"/>
  </si>
  <si>
    <t>(※)新型・モデルチェンジ車</t>
    <rPh sb="3" eb="5">
      <t>シンガタ</t>
    </rPh>
    <rPh sb="13" eb="14">
      <t>グルマ</t>
    </rPh>
    <phoneticPr fontId="3"/>
  </si>
  <si>
    <t>エルグランド</t>
    <phoneticPr fontId="3"/>
  </si>
  <si>
    <t>GS460</t>
    <phoneticPr fontId="3"/>
  </si>
  <si>
    <t>エディックス</t>
    <phoneticPr fontId="3"/>
  </si>
  <si>
    <t>Ｍベンツ</t>
    <phoneticPr fontId="3"/>
  </si>
  <si>
    <t>ＩＳ350</t>
    <phoneticPr fontId="3"/>
  </si>
  <si>
    <t>ISF</t>
    <phoneticPr fontId="3"/>
  </si>
  <si>
    <t>ｸﾛｽﾛｰﾄﾞ</t>
    <phoneticPr fontId="3"/>
  </si>
  <si>
    <t>LS600H</t>
    <phoneticPr fontId="3"/>
  </si>
  <si>
    <t>デュアリス</t>
    <phoneticPr fontId="3"/>
  </si>
  <si>
    <t>SC430</t>
    <phoneticPr fontId="3"/>
  </si>
  <si>
    <t>アイシス</t>
    <phoneticPr fontId="3"/>
  </si>
  <si>
    <t>ダッジ</t>
    <phoneticPr fontId="3"/>
  </si>
  <si>
    <t>ｳﾞｧﾝｶﾞｰﾄﾞ</t>
    <phoneticPr fontId="3"/>
  </si>
  <si>
    <t>ｶﾛｰﾗﾙﾐｵﾝ</t>
    <phoneticPr fontId="3"/>
  </si>
  <si>
    <t>マークＸ</t>
    <phoneticPr fontId="3"/>
  </si>
  <si>
    <t>ﾏｰｸＸｼﾞｵ</t>
    <phoneticPr fontId="3"/>
  </si>
  <si>
    <t>ストリーム</t>
    <phoneticPr fontId="3"/>
  </si>
  <si>
    <t>アリオン</t>
    <phoneticPr fontId="3"/>
  </si>
  <si>
    <t>フィット</t>
    <phoneticPr fontId="3"/>
  </si>
  <si>
    <t>プレミオ</t>
    <phoneticPr fontId="3"/>
  </si>
  <si>
    <t>ラッシュ</t>
    <phoneticPr fontId="3"/>
  </si>
  <si>
    <t>クラウン</t>
  </si>
  <si>
    <t>コースター</t>
  </si>
  <si>
    <t>ダイナ</t>
  </si>
  <si>
    <t>ノア</t>
  </si>
  <si>
    <t>ハイエース</t>
  </si>
  <si>
    <t>ランクル</t>
  </si>
  <si>
    <t>登録ナンバー別登録台数　〔 メーカー別 〕　</t>
    <rPh sb="0" eb="2">
      <t>トウロク</t>
    </rPh>
    <rPh sb="6" eb="7">
      <t>ベツ</t>
    </rPh>
    <rPh sb="7" eb="9">
      <t>トウロク</t>
    </rPh>
    <rPh sb="9" eb="11">
      <t>ダイスウ</t>
    </rPh>
    <rPh sb="18" eb="19">
      <t>ベツ</t>
    </rPh>
    <phoneticPr fontId="3"/>
  </si>
  <si>
    <t>千葉県</t>
    <rPh sb="0" eb="3">
      <t>チバケン</t>
    </rPh>
    <phoneticPr fontId="3"/>
  </si>
  <si>
    <t>１月分</t>
    <rPh sb="1" eb="3">
      <t>ガツブン</t>
    </rPh>
    <phoneticPr fontId="3"/>
  </si>
  <si>
    <t>車　種</t>
    <rPh sb="0" eb="1">
      <t>クルマ</t>
    </rPh>
    <rPh sb="2" eb="3">
      <t>タネ</t>
    </rPh>
    <phoneticPr fontId="3"/>
  </si>
  <si>
    <t>普通貨物
①</t>
    <rPh sb="0" eb="2">
      <t>フツウ</t>
    </rPh>
    <rPh sb="2" eb="4">
      <t>カモツ</t>
    </rPh>
    <phoneticPr fontId="3"/>
  </si>
  <si>
    <t>普通乗用
③</t>
    <rPh sb="0" eb="2">
      <t>フツウ</t>
    </rPh>
    <rPh sb="2" eb="4">
      <t>ジョウヨウ</t>
    </rPh>
    <phoneticPr fontId="3"/>
  </si>
  <si>
    <t>小型貨物
④</t>
    <rPh sb="0" eb="2">
      <t>コガタ</t>
    </rPh>
    <rPh sb="2" eb="4">
      <t>カモツ</t>
    </rPh>
    <phoneticPr fontId="3"/>
  </si>
  <si>
    <t>小型乗用
⑤・⑦</t>
    <rPh sb="0" eb="2">
      <t>コガタ</t>
    </rPh>
    <rPh sb="2" eb="4">
      <t>ジョウヨウ</t>
    </rPh>
    <phoneticPr fontId="3"/>
  </si>
  <si>
    <t>合　計
（A)</t>
    <rPh sb="0" eb="1">
      <t>ゴウ</t>
    </rPh>
    <rPh sb="2" eb="3">
      <t>ケイ</t>
    </rPh>
    <phoneticPr fontId="3"/>
  </si>
  <si>
    <t>前 年 同 月</t>
    <rPh sb="0" eb="1">
      <t>マエ</t>
    </rPh>
    <rPh sb="2" eb="3">
      <t>トシ</t>
    </rPh>
    <rPh sb="4" eb="5">
      <t>ドウ</t>
    </rPh>
    <rPh sb="6" eb="7">
      <t>ツキ</t>
    </rPh>
    <phoneticPr fontId="3"/>
  </si>
  <si>
    <t>１月からの累計台数</t>
    <rPh sb="1" eb="2">
      <t>ガツ</t>
    </rPh>
    <rPh sb="5" eb="7">
      <t>ルイケイ</t>
    </rPh>
    <rPh sb="7" eb="9">
      <t>ダイスウ</t>
    </rPh>
    <phoneticPr fontId="3"/>
  </si>
  <si>
    <t>２月分</t>
    <rPh sb="1" eb="3">
      <t>ガツブン</t>
    </rPh>
    <phoneticPr fontId="3"/>
  </si>
  <si>
    <t>台数 （Ｂ）</t>
    <rPh sb="0" eb="2">
      <t>ダイスウ</t>
    </rPh>
    <phoneticPr fontId="3"/>
  </si>
  <si>
    <t>本年 （Ｃ）</t>
    <rPh sb="0" eb="2">
      <t>ホンネン</t>
    </rPh>
    <phoneticPr fontId="3"/>
  </si>
  <si>
    <t>前年 （Ｄ）</t>
    <rPh sb="0" eb="2">
      <t>ゼンネン</t>
    </rPh>
    <phoneticPr fontId="3"/>
  </si>
  <si>
    <t>３月分</t>
    <rPh sb="1" eb="3">
      <t>ガツブン</t>
    </rPh>
    <phoneticPr fontId="3"/>
  </si>
  <si>
    <t>総　数</t>
    <rPh sb="0" eb="1">
      <t>フサ</t>
    </rPh>
    <rPh sb="2" eb="3">
      <t>カズ</t>
    </rPh>
    <phoneticPr fontId="3"/>
  </si>
  <si>
    <t>４月分</t>
    <rPh sb="1" eb="3">
      <t>ガツブン</t>
    </rPh>
    <phoneticPr fontId="3"/>
  </si>
  <si>
    <t>内、営業用</t>
    <rPh sb="0" eb="1">
      <t>ウチ</t>
    </rPh>
    <rPh sb="2" eb="5">
      <t>エイギョウヨウ</t>
    </rPh>
    <phoneticPr fontId="3"/>
  </si>
  <si>
    <t>５月分</t>
    <rPh sb="1" eb="3">
      <t>ガツブン</t>
    </rPh>
    <phoneticPr fontId="3"/>
  </si>
  <si>
    <t>６月分</t>
    <rPh sb="1" eb="3">
      <t>ガツブン</t>
    </rPh>
    <phoneticPr fontId="3"/>
  </si>
  <si>
    <t>７月分</t>
    <rPh sb="1" eb="3">
      <t>ガツブン</t>
    </rPh>
    <phoneticPr fontId="3"/>
  </si>
  <si>
    <t>８月分</t>
    <rPh sb="1" eb="3">
      <t>ガツブン</t>
    </rPh>
    <phoneticPr fontId="3"/>
  </si>
  <si>
    <t>９月分</t>
    <rPh sb="1" eb="3">
      <t>ガツブン</t>
    </rPh>
    <phoneticPr fontId="3"/>
  </si>
  <si>
    <t>三菱</t>
    <rPh sb="0" eb="2">
      <t>ミツビシ</t>
    </rPh>
    <phoneticPr fontId="3"/>
  </si>
  <si>
    <t>１０月分</t>
    <rPh sb="2" eb="4">
      <t>ガツブン</t>
    </rPh>
    <phoneticPr fontId="3"/>
  </si>
  <si>
    <t>１１月分</t>
    <rPh sb="2" eb="4">
      <t>ガツブン</t>
    </rPh>
    <phoneticPr fontId="3"/>
  </si>
  <si>
    <t>日産</t>
    <rPh sb="0" eb="2">
      <t>ニッサン</t>
    </rPh>
    <phoneticPr fontId="3"/>
  </si>
  <si>
    <t>１２月分</t>
    <rPh sb="2" eb="4">
      <t>ガツブン</t>
    </rPh>
    <phoneticPr fontId="3"/>
  </si>
  <si>
    <t>その他国産</t>
    <rPh sb="2" eb="3">
      <t>タ</t>
    </rPh>
    <rPh sb="3" eb="5">
      <t>コクサン</t>
    </rPh>
    <phoneticPr fontId="3"/>
  </si>
  <si>
    <t>(※逆輸入車含む）</t>
    <rPh sb="2" eb="3">
      <t>ギャク</t>
    </rPh>
    <rPh sb="3" eb="6">
      <t>ユニュウシャ</t>
    </rPh>
    <rPh sb="6" eb="7">
      <t>フク</t>
    </rPh>
    <phoneticPr fontId="3"/>
  </si>
  <si>
    <t>合  計 （Ｅ）</t>
    <rPh sb="0" eb="1">
      <t>ゴウ</t>
    </rPh>
    <rPh sb="3" eb="4">
      <t>ケイ</t>
    </rPh>
    <phoneticPr fontId="3"/>
  </si>
  <si>
    <t xml:space="preserve"> 前年同月計　（Ｆ）</t>
    <rPh sb="1" eb="3">
      <t>ゼンネン</t>
    </rPh>
    <rPh sb="3" eb="5">
      <t>ドウゲツ</t>
    </rPh>
    <rPh sb="5" eb="6">
      <t>ケイ</t>
    </rPh>
    <phoneticPr fontId="3"/>
  </si>
  <si>
    <t xml:space="preserve"> 同　比　　E/F %</t>
    <rPh sb="1" eb="2">
      <t>ドウ</t>
    </rPh>
    <rPh sb="3" eb="4">
      <t>ヒ</t>
    </rPh>
    <phoneticPr fontId="3"/>
  </si>
  <si>
    <t xml:space="preserve"> 前 月 計　（Ｇ）</t>
    <rPh sb="1" eb="2">
      <t>マエ</t>
    </rPh>
    <rPh sb="3" eb="4">
      <t>ツキ</t>
    </rPh>
    <rPh sb="5" eb="6">
      <t>ケイ</t>
    </rPh>
    <phoneticPr fontId="3"/>
  </si>
  <si>
    <t xml:space="preserve"> 同　比　　E/G %</t>
    <rPh sb="1" eb="2">
      <t>ドウ</t>
    </rPh>
    <rPh sb="3" eb="4">
      <t>ヒ</t>
    </rPh>
    <phoneticPr fontId="3"/>
  </si>
  <si>
    <t xml:space="preserve"> 1月からの累計（Ｈ）</t>
    <rPh sb="2" eb="3">
      <t>ガツ</t>
    </rPh>
    <rPh sb="6" eb="8">
      <t>ルイケイ</t>
    </rPh>
    <phoneticPr fontId="3"/>
  </si>
  <si>
    <t xml:space="preserve"> 前 年 累 計　（Ｉ）</t>
    <rPh sb="1" eb="2">
      <t>マエ</t>
    </rPh>
    <rPh sb="3" eb="4">
      <t>トシ</t>
    </rPh>
    <rPh sb="5" eb="6">
      <t>ルイ</t>
    </rPh>
    <rPh sb="7" eb="8">
      <t>ケイ</t>
    </rPh>
    <phoneticPr fontId="3"/>
  </si>
  <si>
    <t xml:space="preserve"> 同　比　　H/I　%</t>
    <rPh sb="1" eb="2">
      <t>ドウ</t>
    </rPh>
    <rPh sb="3" eb="4">
      <t>ヒ</t>
    </rPh>
    <phoneticPr fontId="3"/>
  </si>
  <si>
    <t>※「前月分」の修正については「前月計」欄で確認して下さい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19" eb="20">
      <t>ラン</t>
    </rPh>
    <rPh sb="21" eb="23">
      <t>カクニン</t>
    </rPh>
    <rPh sb="25" eb="26">
      <t>クダ</t>
    </rPh>
    <phoneticPr fontId="3"/>
  </si>
  <si>
    <t>バ　ス
②</t>
    <phoneticPr fontId="3"/>
  </si>
  <si>
    <t>メーカー</t>
    <phoneticPr fontId="3"/>
  </si>
  <si>
    <t>A/B%</t>
    <phoneticPr fontId="3"/>
  </si>
  <si>
    <t>C/D%</t>
    <phoneticPr fontId="3"/>
  </si>
  <si>
    <t>ダイハツ</t>
    <phoneticPr fontId="3"/>
  </si>
  <si>
    <t>2005.10</t>
    <phoneticPr fontId="3"/>
  </si>
  <si>
    <t>フォレスタ</t>
    <phoneticPr fontId="3"/>
  </si>
  <si>
    <t>ＲＸ－８</t>
    <phoneticPr fontId="3"/>
  </si>
  <si>
    <t>アテンザ</t>
    <phoneticPr fontId="3"/>
  </si>
  <si>
    <t>オデッセイ</t>
    <phoneticPr fontId="3"/>
  </si>
  <si>
    <t>ビアンテ</t>
    <phoneticPr fontId="3"/>
  </si>
  <si>
    <t>プレマシー</t>
    <phoneticPr fontId="3"/>
  </si>
  <si>
    <t>ﾛｰﾄﾞｽﾀｰ</t>
    <phoneticPr fontId="3"/>
  </si>
  <si>
    <t>ティアナ</t>
    <phoneticPr fontId="3"/>
  </si>
  <si>
    <t>ｱﾙﾌｧｰﾄﾞ</t>
    <phoneticPr fontId="3"/>
  </si>
  <si>
    <t>ｳﾞｪﾙﾌｧｲｱ</t>
    <phoneticPr fontId="3"/>
  </si>
  <si>
    <t>フリード</t>
    <phoneticPr fontId="3"/>
  </si>
  <si>
    <t>ノート</t>
    <phoneticPr fontId="3"/>
  </si>
  <si>
    <t>ヴィッツ</t>
    <phoneticPr fontId="3"/>
  </si>
  <si>
    <t>マーチ</t>
    <phoneticPr fontId="3"/>
  </si>
  <si>
    <t>カローラ</t>
    <phoneticPr fontId="3"/>
  </si>
  <si>
    <t>コンフォート</t>
    <phoneticPr fontId="3"/>
  </si>
  <si>
    <t>ＣＲ－Ｖ</t>
    <phoneticPr fontId="3"/>
  </si>
  <si>
    <t>ＣＸ－７</t>
    <phoneticPr fontId="3"/>
  </si>
  <si>
    <t>GT-R</t>
    <phoneticPr fontId="3"/>
  </si>
  <si>
    <t>GS350</t>
    <phoneticPr fontId="3"/>
  </si>
  <si>
    <t>ＡＭＣ</t>
    <phoneticPr fontId="3"/>
  </si>
  <si>
    <t>ｲﾝﾌﾟﾚｯｻ</t>
    <phoneticPr fontId="3"/>
  </si>
  <si>
    <t>Ｓ２０００</t>
    <phoneticPr fontId="3"/>
  </si>
  <si>
    <t>ＭＰＶ</t>
    <phoneticPr fontId="3"/>
  </si>
  <si>
    <t>ＢＭＷ</t>
    <phoneticPr fontId="3"/>
  </si>
  <si>
    <t>エクシーガ</t>
    <phoneticPr fontId="3"/>
  </si>
  <si>
    <t>アコード</t>
    <phoneticPr fontId="3"/>
  </si>
  <si>
    <t>GS450H</t>
    <phoneticPr fontId="3"/>
  </si>
  <si>
    <t>ＧＭＣ</t>
    <phoneticPr fontId="3"/>
  </si>
  <si>
    <t>ｴｱｳｪｰﾌﾞ</t>
    <phoneticPr fontId="3"/>
  </si>
  <si>
    <t>ウィングロード</t>
    <phoneticPr fontId="3"/>
  </si>
  <si>
    <t>I Q</t>
    <phoneticPr fontId="3"/>
  </si>
  <si>
    <t>ＢＭＷミニ</t>
    <phoneticPr fontId="3"/>
  </si>
  <si>
    <t>ホンダﾞ合計</t>
    <phoneticPr fontId="3"/>
  </si>
  <si>
    <t>いすゞ合計</t>
    <phoneticPr fontId="3"/>
  </si>
  <si>
    <t>マツダﾞ合計</t>
    <phoneticPr fontId="3"/>
  </si>
  <si>
    <t>スズキ合計</t>
    <phoneticPr fontId="3"/>
  </si>
  <si>
    <t>トヨタ合計</t>
    <phoneticPr fontId="3"/>
  </si>
  <si>
    <t>ＵＤトラックス</t>
    <phoneticPr fontId="3"/>
  </si>
  <si>
    <t>ＵＤトラ前年</t>
    <rPh sb="4" eb="6">
      <t>ゼンネン</t>
    </rPh>
    <phoneticPr fontId="3"/>
  </si>
  <si>
    <t>ＵＤトラ合計</t>
    <rPh sb="4" eb="6">
      <t>ゴウケイ</t>
    </rPh>
    <phoneticPr fontId="3"/>
  </si>
  <si>
    <t>ＵＤトラ・計</t>
    <rPh sb="5" eb="6">
      <t>ケイ</t>
    </rPh>
    <phoneticPr fontId="3"/>
  </si>
  <si>
    <t>特種用途
⑧</t>
    <rPh sb="0" eb="2">
      <t>トクシュ</t>
    </rPh>
    <rPh sb="2" eb="4">
      <t>ヨウト</t>
    </rPh>
    <phoneticPr fontId="3"/>
  </si>
  <si>
    <t>ジューク</t>
    <phoneticPr fontId="3"/>
  </si>
  <si>
    <t>HS250h</t>
    <phoneticPr fontId="3"/>
  </si>
  <si>
    <t>IS250C</t>
    <phoneticPr fontId="3"/>
  </si>
  <si>
    <t>RX350</t>
    <phoneticPr fontId="3"/>
  </si>
  <si>
    <t>RX450h</t>
    <phoneticPr fontId="3"/>
  </si>
  <si>
    <t>ランチヤ</t>
    <phoneticPr fontId="3"/>
  </si>
  <si>
    <t>ＳＡＩ</t>
    <phoneticPr fontId="3"/>
  </si>
  <si>
    <t>プリウス</t>
    <phoneticPr fontId="3"/>
  </si>
  <si>
    <t>ＣＲ－Ｚ</t>
    <phoneticPr fontId="3"/>
  </si>
  <si>
    <t>インサイト</t>
    <phoneticPr fontId="3"/>
  </si>
  <si>
    <t>RX270</t>
    <phoneticPr fontId="3"/>
  </si>
  <si>
    <t>レガシイ</t>
    <phoneticPr fontId="3"/>
  </si>
  <si>
    <t>FORDKUGA</t>
    <phoneticPr fontId="3"/>
  </si>
  <si>
    <t>GS250</t>
    <phoneticPr fontId="3"/>
  </si>
  <si>
    <t>リーフ</t>
    <phoneticPr fontId="3"/>
  </si>
  <si>
    <t>CT200H</t>
    <phoneticPr fontId="3"/>
  </si>
  <si>
    <t>ＦＪクルー</t>
    <phoneticPr fontId="3"/>
  </si>
  <si>
    <t>シルフィ</t>
    <phoneticPr fontId="3"/>
  </si>
  <si>
    <r>
      <t>N</t>
    </r>
    <r>
      <rPr>
        <sz val="11"/>
        <rFont val="ＭＳ Ｐゴシック"/>
        <family val="3"/>
        <charset val="128"/>
      </rPr>
      <t>SX</t>
    </r>
    <phoneticPr fontId="3"/>
  </si>
  <si>
    <t>ハチロク</t>
    <phoneticPr fontId="3"/>
  </si>
  <si>
    <t>アクア</t>
    <phoneticPr fontId="3"/>
  </si>
  <si>
    <t>スペイド</t>
    <phoneticPr fontId="3"/>
  </si>
  <si>
    <t>LFA</t>
    <phoneticPr fontId="3"/>
  </si>
  <si>
    <t>ＢＲＺ</t>
    <phoneticPr fontId="3"/>
  </si>
  <si>
    <t>ＣＸ－５</t>
    <phoneticPr fontId="3"/>
  </si>
  <si>
    <t>トレーラー</t>
    <phoneticPr fontId="3"/>
  </si>
  <si>
    <t>VEZEL</t>
    <phoneticPr fontId="3"/>
  </si>
  <si>
    <t>GS300H</t>
    <phoneticPr fontId="3"/>
  </si>
  <si>
    <t>IS300H</t>
    <phoneticPr fontId="3"/>
  </si>
  <si>
    <r>
      <t>I</t>
    </r>
    <r>
      <rPr>
        <sz val="11"/>
        <rFont val="ＭＳ Ｐゴシック"/>
        <family val="3"/>
        <charset val="128"/>
      </rPr>
      <t>Q</t>
    </r>
    <phoneticPr fontId="3"/>
  </si>
  <si>
    <r>
      <t>LS</t>
    </r>
    <r>
      <rPr>
        <sz val="11"/>
        <rFont val="ＭＳ Ｐゴシック"/>
        <family val="3"/>
        <charset val="128"/>
      </rPr>
      <t>460</t>
    </r>
    <phoneticPr fontId="3"/>
  </si>
  <si>
    <r>
      <t>B</t>
    </r>
    <r>
      <rPr>
        <sz val="11"/>
        <rFont val="ＭＳ Ｐゴシック"/>
        <family val="3"/>
        <charset val="128"/>
      </rPr>
      <t>b</t>
    </r>
    <phoneticPr fontId="3"/>
  </si>
  <si>
    <t>重複</t>
    <rPh sb="0" eb="2">
      <t>ジュウフク</t>
    </rPh>
    <phoneticPr fontId="3"/>
  </si>
  <si>
    <t>ランク</t>
    <phoneticPr fontId="3"/>
  </si>
  <si>
    <t>レヴォーグ</t>
    <phoneticPr fontId="3"/>
  </si>
  <si>
    <t>いすゞ</t>
  </si>
  <si>
    <t>シエンタ</t>
  </si>
  <si>
    <t>三輪</t>
    <rPh sb="0" eb="2">
      <t>サンリン</t>
    </rPh>
    <phoneticPr fontId="3"/>
  </si>
  <si>
    <t>本田</t>
    <rPh sb="0" eb="2">
      <t>ホンダ</t>
    </rPh>
    <phoneticPr fontId="3"/>
  </si>
  <si>
    <t>SUBARU</t>
    <phoneticPr fontId="3"/>
  </si>
  <si>
    <t xml:space="preserve"> 前 月 計 　（Ｇ）</t>
    <rPh sb="1" eb="2">
      <t>マエ</t>
    </rPh>
    <rPh sb="3" eb="4">
      <t>ツキ</t>
    </rPh>
    <rPh sb="5" eb="6">
      <t>ケイ</t>
    </rPh>
    <phoneticPr fontId="3"/>
  </si>
  <si>
    <t>UDトラックス</t>
    <phoneticPr fontId="3"/>
  </si>
  <si>
    <t>エルフ</t>
  </si>
  <si>
    <t>マツダ</t>
  </si>
  <si>
    <t>ふそう</t>
  </si>
  <si>
    <t>ＡＤ－Ｖ</t>
  </si>
  <si>
    <t>ＵＤ</t>
  </si>
  <si>
    <t>キャンター</t>
  </si>
  <si>
    <t>アトラス</t>
  </si>
  <si>
    <t>ライトエルフ</t>
  </si>
  <si>
    <t>ｴｸｽﾄﾚｲﾙ</t>
  </si>
  <si>
    <t>カローラ</t>
  </si>
  <si>
    <t>キャラバン</t>
  </si>
  <si>
    <t>セレナ</t>
  </si>
  <si>
    <t>バネット</t>
  </si>
  <si>
    <t>ﾀｲ・ﾏﾂﾀﾞ</t>
  </si>
  <si>
    <t>ｲﾝﾄﾞﾈｼｱ</t>
  </si>
  <si>
    <t>タイ・トヨタ</t>
  </si>
  <si>
    <t>シビリアン</t>
  </si>
  <si>
    <t>ローザ</t>
  </si>
  <si>
    <t>プロボックス</t>
  </si>
  <si>
    <t>JPNTAXI</t>
  </si>
  <si>
    <t>ＢＲＺ</t>
  </si>
  <si>
    <t>ＲＶＲ</t>
  </si>
  <si>
    <t>GT-R</t>
  </si>
  <si>
    <t>スイフト</t>
  </si>
  <si>
    <t>ＡＭＣ</t>
  </si>
  <si>
    <t>ＷＲＸ</t>
  </si>
  <si>
    <t>ｱｳﾄﾗﾝﾀﾞｰ</t>
  </si>
  <si>
    <t>ＢＭＷ</t>
  </si>
  <si>
    <t>ｲﾝﾌﾟﾚｯｻ</t>
  </si>
  <si>
    <t>VEZEL</t>
  </si>
  <si>
    <t>デリカD5</t>
  </si>
  <si>
    <t>エルグランド</t>
  </si>
  <si>
    <t>ＢＭＷミニ</t>
  </si>
  <si>
    <t>フォレスタ</t>
  </si>
  <si>
    <t>ES300H</t>
  </si>
  <si>
    <t>DS</t>
  </si>
  <si>
    <t>レヴォーグ</t>
  </si>
  <si>
    <t>L・ローバー</t>
  </si>
  <si>
    <t>レガシイ</t>
  </si>
  <si>
    <t>Ｍベンツ</t>
  </si>
  <si>
    <t>ﾛｰﾄﾞｽﾀｰ</t>
  </si>
  <si>
    <t>Ｖ・ワーゲン</t>
  </si>
  <si>
    <t>シビック</t>
  </si>
  <si>
    <t>スカイライン</t>
  </si>
  <si>
    <t>アウディー</t>
  </si>
  <si>
    <t>ステップＷ</t>
  </si>
  <si>
    <t>アルファロメオ</t>
  </si>
  <si>
    <t>キャディラック</t>
  </si>
  <si>
    <t>IS300H</t>
  </si>
  <si>
    <t>フィット</t>
  </si>
  <si>
    <t>フェアレディー</t>
  </si>
  <si>
    <t>IS350</t>
  </si>
  <si>
    <t>シトロエン</t>
  </si>
  <si>
    <t>HONDA e</t>
  </si>
  <si>
    <t>リーフ</t>
  </si>
  <si>
    <t>LC500</t>
  </si>
  <si>
    <t>シボレー</t>
  </si>
  <si>
    <t>ジャガー</t>
  </si>
  <si>
    <t>LS500</t>
  </si>
  <si>
    <t>ダッジ</t>
  </si>
  <si>
    <t>LS500h</t>
  </si>
  <si>
    <t>テスラ</t>
  </si>
  <si>
    <t>フィアット</t>
  </si>
  <si>
    <t>フェラーリ</t>
  </si>
  <si>
    <t>フォード</t>
  </si>
  <si>
    <t>RAV4</t>
  </si>
  <si>
    <t>プジョウ</t>
  </si>
  <si>
    <t>ベントレイ</t>
  </si>
  <si>
    <t>RC300h</t>
  </si>
  <si>
    <t>ポルシェ</t>
  </si>
  <si>
    <t>ボルボ</t>
  </si>
  <si>
    <t>ﾏｸﾗｰﾚﾝ</t>
  </si>
  <si>
    <t>マセラッティ</t>
  </si>
  <si>
    <t>ルノー</t>
  </si>
  <si>
    <t>ロータス</t>
  </si>
  <si>
    <t>UX250H</t>
  </si>
  <si>
    <t>アクア</t>
  </si>
  <si>
    <t>ｱﾙﾌｧｰﾄﾞ</t>
  </si>
  <si>
    <t>ｳﾞｪﾙﾌｧｲｱ</t>
  </si>
  <si>
    <t>ヴォクシー</t>
  </si>
  <si>
    <t>カムリ</t>
  </si>
  <si>
    <t>ｶﾛｰﾗｽﾎﾟｰﾂ</t>
  </si>
  <si>
    <t>カローラセダン</t>
  </si>
  <si>
    <t>カローラツーリング</t>
  </si>
  <si>
    <t>ｸﾞﾗﾝｴｰｽ</t>
  </si>
  <si>
    <t>ｾﾝﾁｭﾘｰ</t>
  </si>
  <si>
    <t>ハリアー</t>
  </si>
  <si>
    <t>プリウス</t>
  </si>
  <si>
    <t>ヤリス</t>
  </si>
  <si>
    <t>タイ・ﾆｯｻﾝ</t>
  </si>
  <si>
    <t>IS300</t>
  </si>
  <si>
    <t>ﾊﾝｶﾞﾘｰ</t>
  </si>
  <si>
    <t>トール</t>
  </si>
  <si>
    <t>ジャスティー</t>
  </si>
  <si>
    <t>デリカＤ2</t>
  </si>
  <si>
    <t>イグニス</t>
  </si>
  <si>
    <t>ブーン</t>
  </si>
  <si>
    <t>シャトル</t>
  </si>
  <si>
    <t>マツダ２</t>
  </si>
  <si>
    <t>クロスビー</t>
  </si>
  <si>
    <t>ロッキー</t>
  </si>
  <si>
    <t>ミラージュ</t>
  </si>
  <si>
    <t>ノート</t>
  </si>
  <si>
    <t>アバルト</t>
  </si>
  <si>
    <t>ジムニー</t>
  </si>
  <si>
    <t>フリード</t>
  </si>
  <si>
    <t>マーチ</t>
  </si>
  <si>
    <t>ソリオ</t>
  </si>
  <si>
    <t>ランディ</t>
  </si>
  <si>
    <t>パッソ</t>
  </si>
  <si>
    <t>ルーミー</t>
  </si>
  <si>
    <t>ライズ</t>
  </si>
  <si>
    <t>ｴｸﾘﾌﾟｽｸﾛｽ</t>
    <phoneticPr fontId="3"/>
  </si>
  <si>
    <t>ミライ</t>
    <phoneticPr fontId="3"/>
  </si>
  <si>
    <t>SUBARU・計</t>
    <phoneticPr fontId="3"/>
  </si>
  <si>
    <t>SUBARU・合計</t>
    <phoneticPr fontId="3"/>
  </si>
  <si>
    <t>SUBARU前年</t>
    <rPh sb="6" eb="8">
      <t>ゼンネン</t>
    </rPh>
    <phoneticPr fontId="3"/>
  </si>
  <si>
    <t>UX300E</t>
    <phoneticPr fontId="3"/>
  </si>
  <si>
    <t>アルティス</t>
    <phoneticPr fontId="3"/>
  </si>
  <si>
    <t>カローラクロス</t>
    <phoneticPr fontId="3"/>
  </si>
  <si>
    <t>NX250</t>
    <phoneticPr fontId="3"/>
  </si>
  <si>
    <t>NX350</t>
    <phoneticPr fontId="3"/>
  </si>
  <si>
    <t>ハイエースR</t>
    <phoneticPr fontId="3"/>
  </si>
  <si>
    <t>暦年  Calendar year</t>
  </si>
  <si>
    <t>LX600</t>
    <phoneticPr fontId="3"/>
  </si>
  <si>
    <t>NX450h+</t>
    <phoneticPr fontId="3"/>
  </si>
  <si>
    <t>AD</t>
    <phoneticPr fontId="3"/>
  </si>
  <si>
    <t>アリア</t>
    <phoneticPr fontId="3"/>
  </si>
  <si>
    <t>ヤリス</t>
    <phoneticPr fontId="3"/>
  </si>
  <si>
    <t>※「前月分」の修正については「前月計(G)」欄で確認して下さい</t>
    <rPh sb="2" eb="4">
      <t>ゼンゲツ</t>
    </rPh>
    <rPh sb="4" eb="5">
      <t>ブン</t>
    </rPh>
    <rPh sb="7" eb="9">
      <t>シュウセイ</t>
    </rPh>
    <rPh sb="15" eb="17">
      <t>ゼンゲツ</t>
    </rPh>
    <rPh sb="17" eb="18">
      <t>ケイ</t>
    </rPh>
    <rPh sb="22" eb="23">
      <t>ラン</t>
    </rPh>
    <rPh sb="24" eb="26">
      <t>カクニン</t>
    </rPh>
    <rPh sb="28" eb="29">
      <t>クダ</t>
    </rPh>
    <phoneticPr fontId="3"/>
  </si>
  <si>
    <t>ソルテラ</t>
    <phoneticPr fontId="3"/>
  </si>
  <si>
    <t>NX350H</t>
    <phoneticPr fontId="3"/>
  </si>
  <si>
    <t>ＣＸ－６０</t>
    <phoneticPr fontId="3"/>
  </si>
  <si>
    <t>ランディー</t>
    <phoneticPr fontId="3"/>
  </si>
  <si>
    <t>クラウンｸﾛｽｵｰﾊﾞｰ</t>
    <phoneticPr fontId="3"/>
  </si>
  <si>
    <t>タイ・マツダ</t>
    <phoneticPr fontId="3"/>
  </si>
  <si>
    <t>IS500</t>
    <phoneticPr fontId="3"/>
  </si>
  <si>
    <t>ＺＲ－Ｖ</t>
    <phoneticPr fontId="3"/>
  </si>
  <si>
    <t>RX500H</t>
    <phoneticPr fontId="3"/>
  </si>
  <si>
    <t>RX450H+</t>
    <phoneticPr fontId="3"/>
  </si>
  <si>
    <t>RCF</t>
    <phoneticPr fontId="3"/>
  </si>
  <si>
    <t>ＣＸ－３０</t>
    <phoneticPr fontId="3"/>
  </si>
  <si>
    <t>ＣＸ－８</t>
    <phoneticPr fontId="3"/>
  </si>
  <si>
    <t>マツダ３</t>
    <phoneticPr fontId="3"/>
  </si>
  <si>
    <t>マツダ６</t>
    <phoneticPr fontId="3"/>
  </si>
  <si>
    <t>ＭＸ－３０</t>
    <phoneticPr fontId="3"/>
  </si>
  <si>
    <t>ｂＺ４Ｘ</t>
    <phoneticPr fontId="3"/>
  </si>
  <si>
    <t>REX</t>
    <phoneticPr fontId="3"/>
  </si>
  <si>
    <t>クロスレック</t>
    <phoneticPr fontId="3"/>
  </si>
  <si>
    <t>RC350</t>
    <phoneticPr fontId="3"/>
  </si>
  <si>
    <t>中国BYD</t>
    <rPh sb="0" eb="2">
      <t>チュウゴク</t>
    </rPh>
    <phoneticPr fontId="3"/>
  </si>
  <si>
    <t>⓪</t>
    <phoneticPr fontId="3"/>
  </si>
  <si>
    <t>⑧</t>
    <phoneticPr fontId="3"/>
  </si>
  <si>
    <t>⑨</t>
    <phoneticPr fontId="3"/>
  </si>
  <si>
    <t>RZ450e</t>
    <phoneticPr fontId="3"/>
  </si>
  <si>
    <t>ﾀｲ・ホンダ</t>
    <phoneticPr fontId="3"/>
  </si>
  <si>
    <t>米・ホンダ</t>
    <rPh sb="0" eb="1">
      <t>コメ</t>
    </rPh>
    <phoneticPr fontId="3"/>
  </si>
  <si>
    <t>豪・トヨタ</t>
    <rPh sb="0" eb="1">
      <t>ゴウ</t>
    </rPh>
    <phoneticPr fontId="3"/>
  </si>
  <si>
    <t>RX350H</t>
    <phoneticPr fontId="3"/>
  </si>
  <si>
    <t>クラウンスポーツ</t>
    <phoneticPr fontId="3"/>
  </si>
  <si>
    <t>米・ﾆｯｻﾝ</t>
    <rPh sb="0" eb="1">
      <t>コメ</t>
    </rPh>
    <phoneticPr fontId="3"/>
  </si>
  <si>
    <t>2023累計</t>
    <rPh sb="4" eb="6">
      <t>ルイケイ</t>
    </rPh>
    <phoneticPr fontId="3"/>
  </si>
  <si>
    <t>２０２４年</t>
    <rPh sb="4" eb="5">
      <t>ネン</t>
    </rPh>
    <phoneticPr fontId="3"/>
  </si>
  <si>
    <t>RZ300e</t>
    <phoneticPr fontId="3"/>
  </si>
  <si>
    <t>UX300h</t>
    <phoneticPr fontId="3"/>
  </si>
  <si>
    <t>LM500h</t>
    <phoneticPr fontId="3"/>
  </si>
  <si>
    <t>LBX</t>
    <phoneticPr fontId="3"/>
  </si>
  <si>
    <t>HONDA CHN</t>
  </si>
  <si>
    <t>UX200</t>
    <phoneticPr fontId="3"/>
  </si>
  <si>
    <t>RC300</t>
    <phoneticPr fontId="3"/>
  </si>
  <si>
    <t>タイ・三菱</t>
    <rPh sb="3" eb="5">
      <t>ミツビシ</t>
    </rPh>
    <phoneticPr fontId="3"/>
  </si>
  <si>
    <t>HONDA IND</t>
    <phoneticPr fontId="3"/>
  </si>
  <si>
    <t>LC500H</t>
    <phoneticPr fontId="3"/>
  </si>
  <si>
    <t>NSX</t>
    <phoneticPr fontId="3"/>
  </si>
  <si>
    <t>ジムニー</t>
    <phoneticPr fontId="3"/>
  </si>
  <si>
    <t>ミニ</t>
    <phoneticPr fontId="3"/>
  </si>
  <si>
    <t>ＣＸ－８０</t>
    <phoneticPr fontId="3"/>
  </si>
  <si>
    <t>ＲＸ－７</t>
    <phoneticPr fontId="3"/>
  </si>
  <si>
    <t>ランサー</t>
    <phoneticPr fontId="3"/>
  </si>
  <si>
    <t>大型特殊
⑨・0</t>
    <rPh sb="0" eb="2">
      <t>オオガタ</t>
    </rPh>
    <rPh sb="2" eb="4">
      <t>トクシュ</t>
    </rPh>
    <phoneticPr fontId="3"/>
  </si>
  <si>
    <r>
      <t>下段(数字)</t>
    </r>
    <r>
      <rPr>
        <sz val="9"/>
        <rFont val="Meiryo UI"/>
        <family val="3"/>
        <charset val="128"/>
      </rPr>
      <t>・・・・営業用（内数）</t>
    </r>
    <rPh sb="0" eb="2">
      <t>カダン</t>
    </rPh>
    <rPh sb="3" eb="5">
      <t>スウジ</t>
    </rPh>
    <rPh sb="10" eb="13">
      <t>エイギョウヨウ</t>
    </rPh>
    <rPh sb="14" eb="15">
      <t>ウチ</t>
    </rPh>
    <rPh sb="15" eb="16">
      <t>スウ</t>
    </rPh>
    <phoneticPr fontId="3"/>
  </si>
  <si>
    <t>ｲﾝﾄﾞ・ｽｽﾞｷ</t>
    <phoneticPr fontId="3"/>
  </si>
  <si>
    <t>アルファード</t>
    <phoneticPr fontId="3"/>
  </si>
  <si>
    <t>RX450H</t>
    <phoneticPr fontId="3"/>
  </si>
  <si>
    <r>
      <t xml:space="preserve">大型特殊
</t>
    </r>
    <r>
      <rPr>
        <sz val="8"/>
        <rFont val="Meiryo UI"/>
        <family val="3"/>
        <charset val="128"/>
      </rPr>
      <t>⑨・0</t>
    </r>
    <rPh sb="0" eb="2">
      <t>オオガタ</t>
    </rPh>
    <rPh sb="2" eb="4">
      <t>トクシュ</t>
    </rPh>
    <phoneticPr fontId="3"/>
  </si>
  <si>
    <t>年間累計</t>
    <rPh sb="0" eb="2">
      <t>ネンカン</t>
    </rPh>
    <rPh sb="2" eb="4">
      <t>ルイケイ</t>
    </rPh>
    <phoneticPr fontId="3"/>
  </si>
  <si>
    <t>スタリオン</t>
    <phoneticPr fontId="3"/>
  </si>
  <si>
    <t>GX550</t>
    <phoneticPr fontId="3"/>
  </si>
  <si>
    <t>２０２５年</t>
    <rPh sb="4" eb="5">
      <t>ネン</t>
    </rPh>
    <phoneticPr fontId="3"/>
  </si>
  <si>
    <t>2025年</t>
    <rPh sb="4" eb="5">
      <t>ネン</t>
    </rPh>
    <phoneticPr fontId="3"/>
  </si>
  <si>
    <t>2月分</t>
    <rPh sb="1" eb="3">
      <t>ガツブン</t>
    </rPh>
    <phoneticPr fontId="3"/>
  </si>
  <si>
    <t>ホンダUK</t>
    <phoneticPr fontId="3"/>
  </si>
  <si>
    <t>3月分</t>
    <rPh sb="1" eb="3">
      <t>ガツブン</t>
    </rPh>
    <phoneticPr fontId="3"/>
  </si>
  <si>
    <t>クラウンエステート</t>
    <phoneticPr fontId="3"/>
  </si>
  <si>
    <t>4月分</t>
    <rPh sb="1" eb="3">
      <t>ガツブン</t>
    </rPh>
    <phoneticPr fontId="3"/>
  </si>
  <si>
    <t>LX700H</t>
    <phoneticPr fontId="3"/>
  </si>
  <si>
    <t>5月分</t>
    <rPh sb="1" eb="3">
      <t>ガツブン</t>
    </rPh>
    <phoneticPr fontId="3"/>
  </si>
  <si>
    <t>6月分</t>
    <rPh sb="1" eb="3">
      <t>ガツブン</t>
    </rPh>
    <phoneticPr fontId="3"/>
  </si>
  <si>
    <t>台数（Ｂ）</t>
    <rPh sb="0" eb="2">
      <t>ダイスウ</t>
    </rPh>
    <phoneticPr fontId="3"/>
  </si>
  <si>
    <t>本年（Ｃ）</t>
    <rPh sb="0" eb="2">
      <t>ホンネン</t>
    </rPh>
    <phoneticPr fontId="3"/>
  </si>
  <si>
    <t>前年（Ｄ）</t>
    <rPh sb="0" eb="2">
      <t>ゼンネン</t>
    </rPh>
    <phoneticPr fontId="3"/>
  </si>
  <si>
    <t>7月分</t>
    <rPh sb="1" eb="3">
      <t>ガツブン</t>
    </rPh>
    <phoneticPr fontId="3"/>
  </si>
  <si>
    <t>S200</t>
    <phoneticPr fontId="3"/>
  </si>
  <si>
    <t>カローラクーペ</t>
    <phoneticPr fontId="3"/>
  </si>
  <si>
    <t>8月分</t>
    <rPh sb="1" eb="3">
      <t>ガツブン</t>
    </rPh>
    <phoneticPr fontId="3"/>
  </si>
  <si>
    <t>9月分</t>
    <rPh sb="1" eb="3">
      <t>ガツブン</t>
    </rPh>
    <phoneticPr fontId="3"/>
  </si>
  <si>
    <t>プレリュード</t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</si>
  <si>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</si>
  <si>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</si>
  <si>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ｵｰｽﾄﾘｱ・ﾄﾖﾀ</t>
    <phoneticPr fontId="3"/>
  </si>
  <si>
    <t>RZ550e</t>
    <phoneticPr fontId="3"/>
  </si>
  <si>
    <t>2025累計</t>
    <rPh sb="4" eb="6">
      <t>ルイケイ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</si>
</sst>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(0.00%\)"/>
    <numFmt numFmtId="177" formatCode="\(0.0%\)"/>
    <numFmt numFmtId="178" formatCode="0.0%"/>
    <numFmt numFmtId="179" formatCode="0.0%_)"/>
    <numFmt numFmtId="180" formatCode="#,##0_)"/>
    <numFmt numFmtId="181" formatCode="\(0\)"/>
    <numFmt numFmtId="182" formatCode="\(0\)_)"/>
    <numFmt numFmtId="183" formatCode="0.00_);[Red]\(0.00\)"/>
    <numFmt numFmtId="184" formatCode="#,##0_ "/>
    <numFmt numFmtId="185" formatCode="0.0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6.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9"/>
      <color indexed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9"/>
      <color indexed="17"/>
      <name val="Meiryo UI"/>
      <family val="3"/>
      <charset val="128"/>
    </font>
    <font>
      <sz val="10"/>
      <color indexed="17"/>
      <name val="Meiryo UI"/>
      <family val="3"/>
      <charset val="128"/>
    </font>
    <font>
      <u/>
      <sz val="14"/>
      <name val="Meiryo UI"/>
      <family val="3"/>
      <charset val="128"/>
    </font>
    <font>
      <sz val="10"/>
      <color indexed="12"/>
      <name val="Meiryo UI"/>
      <family val="3"/>
      <charset val="128"/>
    </font>
    <font>
      <sz val="12"/>
      <name val="Meiryo UI"/>
      <family val="3"/>
      <charset val="128"/>
    </font>
    <font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8"/>
      <name val="Meiryo UI"/>
      <family val="3"/>
      <charset val="128"/>
    </font>
    <font>
      <sz val="7"/>
      <color indexed="12"/>
      <name val="Meiryo UI"/>
      <family val="3"/>
      <charset val="128"/>
    </font>
    <font>
      <sz val="10.5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rgb="FF008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10"/>
      </bottom>
      <diagonal/>
    </border>
    <border>
      <left style="hair">
        <color indexed="64"/>
      </left>
      <right style="thin">
        <color indexed="64"/>
      </right>
      <top/>
      <bottom style="thin">
        <color indexed="10"/>
      </bottom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493">
    <xf numFmtId="0" fontId="0" fillId="0" borderId="0" xfId="0">
      <alignment vertical="center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7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hidden="1"/>
    </xf>
    <xf numFmtId="38" fontId="5" fillId="0" borderId="9" xfId="2" applyFont="1" applyFill="1" applyBorder="1" applyAlignment="1" applyProtection="1">
      <alignment vertical="center" shrinkToFit="1"/>
      <protection hidden="1"/>
    </xf>
    <xf numFmtId="0" fontId="10" fillId="0" borderId="0" xfId="0" applyFont="1" applyProtection="1">
      <alignment vertical="center"/>
      <protection hidden="1"/>
    </xf>
    <xf numFmtId="0" fontId="1" fillId="0" borderId="8" xfId="0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hidden="1"/>
    </xf>
    <xf numFmtId="49" fontId="9" fillId="0" borderId="0" xfId="0" applyNumberFormat="1" applyFont="1" applyProtection="1">
      <alignment vertical="center"/>
      <protection hidden="1"/>
    </xf>
    <xf numFmtId="38" fontId="5" fillId="0" borderId="0" xfId="2" applyFont="1" applyFill="1" applyAlignment="1" applyProtection="1">
      <alignment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  <protection locked="0" hidden="1"/>
    </xf>
    <xf numFmtId="49" fontId="14" fillId="0" borderId="0" xfId="0" applyNumberFormat="1" applyFont="1" applyProtection="1">
      <alignment vertical="center"/>
      <protection locked="0" hidden="1"/>
    </xf>
    <xf numFmtId="0" fontId="14" fillId="0" borderId="15" xfId="0" applyFont="1" applyBorder="1" applyProtection="1">
      <alignment vertical="center"/>
      <protection locked="0" hidden="1"/>
    </xf>
    <xf numFmtId="49" fontId="14" fillId="0" borderId="15" xfId="0" applyNumberFormat="1" applyFont="1" applyBorder="1" applyProtection="1">
      <alignment vertical="center"/>
      <protection locked="0" hidden="1"/>
    </xf>
    <xf numFmtId="180" fontId="14" fillId="0" borderId="0" xfId="0" applyNumberFormat="1" applyFont="1" applyProtection="1">
      <alignment vertical="center"/>
      <protection locked="0" hidden="1"/>
    </xf>
    <xf numFmtId="0" fontId="15" fillId="0" borderId="0" xfId="0" applyFont="1" applyProtection="1">
      <alignment vertical="center"/>
      <protection locked="0" hidden="1"/>
    </xf>
    <xf numFmtId="183" fontId="6" fillId="0" borderId="0" xfId="0" applyNumberFormat="1" applyFont="1" applyAlignment="1" applyProtection="1">
      <alignment horizontal="center" vertical="center" shrinkToFit="1"/>
      <protection hidden="1"/>
    </xf>
    <xf numFmtId="0" fontId="5" fillId="0" borderId="0" xfId="0" applyFont="1" applyProtection="1">
      <alignment vertical="center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3" fontId="5" fillId="0" borderId="9" xfId="0" applyNumberFormat="1" applyFont="1" applyBorder="1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8" xfId="0" applyBorder="1" applyAlignment="1" applyProtection="1">
      <alignment vertical="center" shrinkToFit="1"/>
      <protection locked="0"/>
    </xf>
    <xf numFmtId="0" fontId="17" fillId="0" borderId="8" xfId="0" applyFont="1" applyBorder="1" applyAlignment="1" applyProtection="1">
      <alignment vertical="center" shrinkToFit="1"/>
      <protection hidden="1"/>
    </xf>
    <xf numFmtId="0" fontId="17" fillId="0" borderId="8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 shrinkToFit="1"/>
      <protection hidden="1"/>
    </xf>
    <xf numFmtId="38" fontId="5" fillId="0" borderId="0" xfId="2" applyFont="1" applyFill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 hidden="1"/>
    </xf>
    <xf numFmtId="49" fontId="0" fillId="0" borderId="0" xfId="0" applyNumberFormat="1" applyProtection="1">
      <alignment vertical="center"/>
      <protection locked="0" hidden="1"/>
    </xf>
    <xf numFmtId="0" fontId="0" fillId="0" borderId="15" xfId="0" applyBorder="1" applyProtection="1">
      <alignment vertical="center"/>
      <protection locked="0" hidden="1"/>
    </xf>
    <xf numFmtId="49" fontId="0" fillId="0" borderId="15" xfId="0" applyNumberFormat="1" applyBorder="1" applyProtection="1">
      <alignment vertical="center"/>
      <protection locked="0" hidden="1"/>
    </xf>
    <xf numFmtId="180" fontId="0" fillId="0" borderId="0" xfId="0" applyNumberFormat="1" applyProtection="1">
      <alignment vertical="center"/>
      <protection locked="0" hidden="1"/>
    </xf>
    <xf numFmtId="0" fontId="16" fillId="0" borderId="0" xfId="0" applyFont="1" applyProtection="1">
      <alignment vertical="center"/>
      <protection locked="0" hidden="1"/>
    </xf>
    <xf numFmtId="0" fontId="16" fillId="0" borderId="8" xfId="0" applyFont="1" applyBorder="1" applyAlignment="1" applyProtection="1">
      <alignment vertical="center" shrinkToFit="1"/>
      <protection hidden="1"/>
    </xf>
    <xf numFmtId="0" fontId="0" fillId="0" borderId="16" xfId="0" applyBorder="1" applyAlignment="1" applyProtection="1">
      <alignment vertical="center" shrinkToFit="1"/>
      <protection locked="0"/>
    </xf>
    <xf numFmtId="0" fontId="0" fillId="6" borderId="0" xfId="0" applyFill="1">
      <alignment vertical="center"/>
    </xf>
    <xf numFmtId="0" fontId="17" fillId="6" borderId="8" xfId="0" applyFont="1" applyFill="1" applyBorder="1" applyAlignment="1" applyProtection="1">
      <alignment vertical="center" shrinkToFit="1"/>
      <protection hidden="1"/>
    </xf>
    <xf numFmtId="38" fontId="5" fillId="6" borderId="9" xfId="2" applyFont="1" applyFill="1" applyBorder="1" applyAlignment="1" applyProtection="1">
      <alignment vertical="center" shrinkToFit="1"/>
      <protection hidden="1"/>
    </xf>
    <xf numFmtId="183" fontId="5" fillId="0" borderId="0" xfId="0" applyNumberFormat="1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alignment vertical="center"/>
      <protection locked="0" hidden="1"/>
    </xf>
    <xf numFmtId="0" fontId="19" fillId="2" borderId="6" xfId="0" applyFont="1" applyFill="1" applyBorder="1" applyAlignment="1" applyProtection="1">
      <alignment horizontal="center" vertical="center" shrinkToFit="1"/>
      <protection hidden="1"/>
    </xf>
    <xf numFmtId="0" fontId="19" fillId="0" borderId="8" xfId="0" applyFont="1" applyBorder="1" applyAlignment="1" applyProtection="1">
      <alignment vertical="center" shrinkToFit="1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vertical="center" shrinkToFit="1"/>
      <protection locked="0"/>
    </xf>
    <xf numFmtId="0" fontId="19" fillId="0" borderId="9" xfId="0" applyFont="1" applyBorder="1" applyAlignment="1" applyProtection="1">
      <alignment vertical="center" shrinkToFit="1"/>
      <protection hidden="1"/>
    </xf>
    <xf numFmtId="38" fontId="19" fillId="0" borderId="10" xfId="2" applyFont="1" applyFill="1" applyBorder="1" applyAlignment="1" applyProtection="1">
      <alignment horizontal="center" vertical="center" shrinkToFit="1"/>
      <protection hidden="1"/>
    </xf>
    <xf numFmtId="0" fontId="19" fillId="3" borderId="32" xfId="0" applyFont="1" applyFill="1" applyBorder="1" applyAlignment="1" applyProtection="1">
      <alignment vertical="center" shrinkToFit="1"/>
      <protection hidden="1"/>
    </xf>
    <xf numFmtId="0" fontId="20" fillId="0" borderId="8" xfId="0" applyFont="1" applyBorder="1" applyAlignment="1" applyProtection="1">
      <alignment vertical="center" shrinkToFit="1"/>
      <protection hidden="1"/>
    </xf>
    <xf numFmtId="0" fontId="19" fillId="0" borderId="8" xfId="0" applyFont="1" applyBorder="1" applyAlignment="1" applyProtection="1">
      <alignment vertical="center" shrinkToFit="1"/>
      <protection locked="0"/>
    </xf>
    <xf numFmtId="0" fontId="19" fillId="0" borderId="16" xfId="0" applyFont="1" applyBorder="1" applyAlignment="1" applyProtection="1">
      <alignment horizontal="left" vertical="center" shrinkToFit="1"/>
      <protection hidden="1"/>
    </xf>
    <xf numFmtId="0" fontId="19" fillId="0" borderId="16" xfId="0" applyFont="1" applyBorder="1" applyAlignment="1" applyProtection="1">
      <alignment vertical="center" shrinkToFit="1"/>
      <protection hidden="1"/>
    </xf>
    <xf numFmtId="0" fontId="20" fillId="0" borderId="8" xfId="0" applyFont="1" applyBorder="1" applyAlignment="1" applyProtection="1">
      <alignment vertical="center" shrinkToFit="1"/>
      <protection locked="0"/>
    </xf>
    <xf numFmtId="38" fontId="19" fillId="0" borderId="7" xfId="2" applyFont="1" applyFill="1" applyBorder="1" applyAlignment="1" applyProtection="1">
      <alignment horizontal="center" vertical="center" shrinkToFit="1"/>
      <protection hidden="1"/>
    </xf>
    <xf numFmtId="0" fontId="23" fillId="0" borderId="0" xfId="0" applyFont="1" applyAlignment="1" applyProtection="1">
      <alignment vertical="center" shrinkToFit="1"/>
      <protection hidden="1"/>
    </xf>
    <xf numFmtId="0" fontId="19" fillId="3" borderId="8" xfId="0" applyFont="1" applyFill="1" applyBorder="1" applyAlignment="1" applyProtection="1">
      <alignment vertical="center" shrinkToFit="1"/>
      <protection hidden="1"/>
    </xf>
    <xf numFmtId="0" fontId="19" fillId="4" borderId="20" xfId="0" applyFont="1" applyFill="1" applyBorder="1" applyAlignment="1" applyProtection="1">
      <alignment vertical="center" shrinkToFit="1"/>
      <protection hidden="1"/>
    </xf>
    <xf numFmtId="38" fontId="19" fillId="0" borderId="13" xfId="2" applyFont="1" applyFill="1" applyBorder="1" applyAlignment="1" applyProtection="1">
      <alignment horizontal="center" vertical="center" shrinkToFit="1"/>
      <protection hidden="1"/>
    </xf>
    <xf numFmtId="38" fontId="19" fillId="0" borderId="13" xfId="2" applyFont="1" applyFill="1" applyBorder="1" applyAlignment="1" applyProtection="1">
      <alignment vertical="center" shrinkToFit="1"/>
      <protection hidden="1"/>
    </xf>
    <xf numFmtId="38" fontId="19" fillId="0" borderId="0" xfId="2" applyFont="1" applyFill="1" applyAlignment="1" applyProtection="1">
      <alignment horizontal="right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19" fillId="2" borderId="1" xfId="0" applyFont="1" applyFill="1" applyBorder="1" applyAlignment="1" applyProtection="1">
      <alignment horizontal="right" vertical="center" wrapText="1"/>
      <protection hidden="1"/>
    </xf>
    <xf numFmtId="0" fontId="19" fillId="2" borderId="2" xfId="0" applyFont="1" applyFill="1" applyBorder="1" applyAlignment="1" applyProtection="1">
      <alignment horizontal="center" vertical="center" shrinkToFit="1"/>
      <protection hidden="1"/>
    </xf>
    <xf numFmtId="0" fontId="19" fillId="3" borderId="1" xfId="0" applyFont="1" applyFill="1" applyBorder="1" applyAlignment="1" applyProtection="1">
      <alignment horizontal="right" vertical="center" wrapText="1"/>
      <protection hidden="1"/>
    </xf>
    <xf numFmtId="0" fontId="19" fillId="0" borderId="0" xfId="0" applyFont="1" applyProtection="1">
      <alignment vertical="center"/>
      <protection hidden="1"/>
    </xf>
    <xf numFmtId="0" fontId="19" fillId="2" borderId="3" xfId="0" applyFont="1" applyFill="1" applyBorder="1" applyAlignment="1" applyProtection="1">
      <alignment horizontal="left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shrinkToFit="1"/>
      <protection hidden="1"/>
    </xf>
    <xf numFmtId="0" fontId="19" fillId="2" borderId="5" xfId="0" applyFont="1" applyFill="1" applyBorder="1" applyAlignment="1" applyProtection="1">
      <alignment horizontal="center" vertical="center" shrinkToFit="1"/>
      <protection hidden="1"/>
    </xf>
    <xf numFmtId="0" fontId="19" fillId="3" borderId="3" xfId="0" applyFont="1" applyFill="1" applyBorder="1" applyAlignment="1" applyProtection="1">
      <alignment horizontal="left" vertical="center" wrapText="1"/>
      <protection hidden="1"/>
    </xf>
    <xf numFmtId="0" fontId="19" fillId="2" borderId="7" xfId="0" applyFont="1" applyFill="1" applyBorder="1" applyAlignment="1" applyProtection="1">
      <alignment horizontal="left" vertical="center"/>
      <protection hidden="1"/>
    </xf>
    <xf numFmtId="38" fontId="19" fillId="0" borderId="9" xfId="2" applyFont="1" applyFill="1" applyBorder="1" applyAlignment="1" applyProtection="1">
      <alignment vertical="center" shrinkToFit="1"/>
      <protection hidden="1"/>
    </xf>
    <xf numFmtId="38" fontId="19" fillId="0" borderId="10" xfId="2" applyFont="1" applyFill="1" applyBorder="1" applyAlignment="1" applyProtection="1">
      <alignment vertical="center" shrinkToFit="1"/>
      <protection hidden="1"/>
    </xf>
    <xf numFmtId="0" fontId="19" fillId="3" borderId="7" xfId="0" applyFont="1" applyFill="1" applyBorder="1" applyAlignment="1" applyProtection="1">
      <alignment horizontal="left" vertical="center"/>
      <protection hidden="1"/>
    </xf>
    <xf numFmtId="0" fontId="19" fillId="2" borderId="7" xfId="0" applyFont="1" applyFill="1" applyBorder="1" applyAlignment="1" applyProtection="1">
      <alignment horizontal="right" vertical="center"/>
      <protection hidden="1"/>
    </xf>
    <xf numFmtId="0" fontId="19" fillId="3" borderId="7" xfId="0" applyFont="1" applyFill="1" applyBorder="1" applyAlignment="1" applyProtection="1">
      <alignment horizontal="right" vertical="center"/>
      <protection hidden="1"/>
    </xf>
    <xf numFmtId="0" fontId="19" fillId="2" borderId="7" xfId="0" applyFont="1" applyFill="1" applyBorder="1" applyProtection="1">
      <alignment vertical="center"/>
      <protection hidden="1"/>
    </xf>
    <xf numFmtId="0" fontId="19" fillId="3" borderId="7" xfId="0" applyFont="1" applyFill="1" applyBorder="1" applyProtection="1">
      <alignment vertical="center"/>
      <protection hidden="1"/>
    </xf>
    <xf numFmtId="49" fontId="19" fillId="2" borderId="7" xfId="0" applyNumberFormat="1" applyFont="1" applyFill="1" applyBorder="1" applyAlignment="1" applyProtection="1">
      <alignment horizontal="center" vertical="center"/>
      <protection hidden="1"/>
    </xf>
    <xf numFmtId="49" fontId="19" fillId="3" borderId="7" xfId="0" applyNumberFormat="1" applyFont="1" applyFill="1" applyBorder="1" applyAlignment="1" applyProtection="1">
      <alignment horizontal="center" vertical="center"/>
      <protection hidden="1"/>
    </xf>
    <xf numFmtId="0" fontId="19" fillId="2" borderId="7" xfId="0" applyFont="1" applyFill="1" applyBorder="1" applyAlignment="1" applyProtection="1">
      <alignment horizontal="center" vertical="center"/>
      <protection hidden="1"/>
    </xf>
    <xf numFmtId="0" fontId="19" fillId="3" borderId="7" xfId="0" applyFont="1" applyFill="1" applyBorder="1" applyAlignment="1" applyProtection="1">
      <alignment horizontal="center" vertical="center"/>
      <protection hidden="1"/>
    </xf>
    <xf numFmtId="49" fontId="19" fillId="2" borderId="7" xfId="0" applyNumberFormat="1" applyFont="1" applyFill="1" applyBorder="1" applyProtection="1">
      <alignment vertical="center"/>
      <protection hidden="1"/>
    </xf>
    <xf numFmtId="49" fontId="19" fillId="3" borderId="7" xfId="0" applyNumberFormat="1" applyFont="1" applyFill="1" applyBorder="1" applyProtection="1">
      <alignment vertical="center"/>
      <protection hidden="1"/>
    </xf>
    <xf numFmtId="38" fontId="19" fillId="4" borderId="10" xfId="2" applyFont="1" applyFill="1" applyBorder="1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177" fontId="19" fillId="0" borderId="10" xfId="2" applyNumberFormat="1" applyFont="1" applyFill="1" applyBorder="1" applyAlignment="1" applyProtection="1">
      <alignment vertical="center" shrinkToFit="1"/>
      <protection hidden="1"/>
    </xf>
    <xf numFmtId="49" fontId="23" fillId="2" borderId="11" xfId="0" applyNumberFormat="1" applyFont="1" applyFill="1" applyBorder="1" applyAlignment="1" applyProtection="1">
      <alignment horizontal="center" vertical="center"/>
      <protection hidden="1"/>
    </xf>
    <xf numFmtId="38" fontId="19" fillId="3" borderId="33" xfId="2" applyFont="1" applyFill="1" applyBorder="1" applyAlignment="1" applyProtection="1">
      <alignment vertical="center" shrinkToFit="1"/>
      <protection hidden="1"/>
    </xf>
    <xf numFmtId="38" fontId="19" fillId="3" borderId="34" xfId="2" applyFont="1" applyFill="1" applyBorder="1" applyAlignment="1" applyProtection="1">
      <alignment vertical="center" shrinkToFit="1"/>
      <protection hidden="1"/>
    </xf>
    <xf numFmtId="49" fontId="23" fillId="3" borderId="1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Protection="1">
      <alignment vertical="center"/>
      <protection hidden="1"/>
    </xf>
    <xf numFmtId="49" fontId="23" fillId="2" borderId="7" xfId="0" applyNumberFormat="1" applyFont="1" applyFill="1" applyBorder="1" applyAlignment="1" applyProtection="1">
      <alignment horizontal="center" vertical="center"/>
      <protection hidden="1"/>
    </xf>
    <xf numFmtId="49" fontId="23" fillId="3" borderId="7" xfId="0" applyNumberFormat="1" applyFont="1" applyFill="1" applyBorder="1" applyAlignment="1" applyProtection="1">
      <alignment horizontal="center" vertical="center"/>
      <protection hidden="1"/>
    </xf>
    <xf numFmtId="38" fontId="19" fillId="0" borderId="0" xfId="2" applyFont="1" applyFill="1" applyBorder="1" applyAlignment="1" applyProtection="1">
      <alignment vertical="center" shrinkToFit="1"/>
      <protection hidden="1"/>
    </xf>
    <xf numFmtId="0" fontId="19" fillId="0" borderId="65" xfId="0" applyFont="1" applyBorder="1" applyAlignment="1" applyProtection="1">
      <alignment vertical="center" shrinkToFit="1"/>
      <protection hidden="1"/>
    </xf>
    <xf numFmtId="0" fontId="19" fillId="0" borderId="7" xfId="0" applyFont="1" applyBorder="1" applyProtection="1">
      <alignment vertical="center"/>
      <protection hidden="1"/>
    </xf>
    <xf numFmtId="0" fontId="19" fillId="0" borderId="8" xfId="0" applyFont="1" applyBorder="1" applyProtection="1">
      <alignment vertical="center"/>
      <protection hidden="1"/>
    </xf>
    <xf numFmtId="3" fontId="19" fillId="0" borderId="9" xfId="0" applyNumberFormat="1" applyFont="1" applyBorder="1" applyAlignment="1" applyProtection="1">
      <alignment vertical="center" shrinkToFit="1"/>
      <protection hidden="1"/>
    </xf>
    <xf numFmtId="38" fontId="19" fillId="3" borderId="9" xfId="2" applyFont="1" applyFill="1" applyBorder="1" applyAlignment="1" applyProtection="1">
      <alignment vertical="center" shrinkToFit="1"/>
      <protection hidden="1"/>
    </xf>
    <xf numFmtId="38" fontId="19" fillId="3" borderId="10" xfId="2" applyFont="1" applyFill="1" applyBorder="1" applyAlignment="1" applyProtection="1">
      <alignment vertical="center" shrinkToFit="1"/>
      <protection hidden="1"/>
    </xf>
    <xf numFmtId="49" fontId="23" fillId="2" borderId="12" xfId="0" applyNumberFormat="1" applyFont="1" applyFill="1" applyBorder="1" applyAlignment="1" applyProtection="1">
      <alignment horizontal="center" vertical="center" shrinkToFit="1"/>
      <protection hidden="1"/>
    </xf>
    <xf numFmtId="38" fontId="19" fillId="4" borderId="5" xfId="2" applyFont="1" applyFill="1" applyBorder="1" applyAlignment="1" applyProtection="1">
      <alignment vertical="center" shrinkToFit="1"/>
      <protection hidden="1"/>
    </xf>
    <xf numFmtId="38" fontId="19" fillId="4" borderId="12" xfId="2" applyFont="1" applyFill="1" applyBorder="1" applyAlignment="1" applyProtection="1">
      <alignment vertical="center" shrinkToFit="1"/>
      <protection hidden="1"/>
    </xf>
    <xf numFmtId="49" fontId="23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23" fillId="0" borderId="0" xfId="0" applyNumberFormat="1" applyFont="1" applyAlignment="1" applyProtection="1">
      <alignment horizontal="center" vertical="center" shrinkToFit="1"/>
      <protection hidden="1"/>
    </xf>
    <xf numFmtId="0" fontId="19" fillId="2" borderId="13" xfId="0" applyFont="1" applyFill="1" applyBorder="1" applyAlignment="1" applyProtection="1">
      <alignment horizontal="center" vertical="center" shrinkToFit="1"/>
      <protection hidden="1"/>
    </xf>
    <xf numFmtId="38" fontId="19" fillId="0" borderId="14" xfId="2" applyFont="1" applyFill="1" applyBorder="1" applyAlignment="1" applyProtection="1">
      <alignment vertical="center" shrinkToFit="1"/>
      <protection hidden="1"/>
    </xf>
    <xf numFmtId="38" fontId="19" fillId="0" borderId="1" xfId="2" applyFont="1" applyFill="1" applyBorder="1" applyAlignment="1" applyProtection="1">
      <alignment horizontal="right" vertical="center" shrinkToFit="1"/>
      <protection hidden="1"/>
    </xf>
    <xf numFmtId="0" fontId="19" fillId="3" borderId="7" xfId="0" applyFont="1" applyFill="1" applyBorder="1" applyAlignment="1" applyProtection="1">
      <alignment horizontal="center" vertical="center" shrinkToFit="1"/>
      <protection hidden="1"/>
    </xf>
    <xf numFmtId="0" fontId="26" fillId="2" borderId="4" xfId="0" applyFont="1" applyFill="1" applyBorder="1" applyAlignment="1" applyProtection="1">
      <alignment horizontal="center" vertical="center" shrinkToFit="1"/>
      <protection hidden="1"/>
    </xf>
    <xf numFmtId="178" fontId="19" fillId="5" borderId="3" xfId="0" applyNumberFormat="1" applyFont="1" applyFill="1" applyBorder="1" applyAlignment="1" applyProtection="1">
      <alignment horizontal="right" vertical="center" shrinkToFit="1"/>
      <protection hidden="1"/>
    </xf>
    <xf numFmtId="0" fontId="26" fillId="3" borderId="7" xfId="0" applyFont="1" applyFill="1" applyBorder="1" applyAlignment="1" applyProtection="1">
      <alignment horizontal="center" vertical="center" shrinkToFit="1"/>
      <protection hidden="1"/>
    </xf>
    <xf numFmtId="177" fontId="19" fillId="0" borderId="19" xfId="2" applyNumberFormat="1" applyFont="1" applyFill="1" applyBorder="1" applyAlignment="1" applyProtection="1">
      <alignment vertical="center" shrinkToFit="1"/>
      <protection hidden="1"/>
    </xf>
    <xf numFmtId="49" fontId="23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9" fillId="0" borderId="0" xfId="0" applyNumberFormat="1" applyFont="1" applyProtection="1">
      <alignment vertical="center"/>
      <protection hidden="1"/>
    </xf>
    <xf numFmtId="38" fontId="19" fillId="0" borderId="0" xfId="2" applyFont="1" applyFill="1" applyAlignment="1" applyProtection="1">
      <alignment vertical="center" shrinkToFit="1"/>
      <protection hidden="1"/>
    </xf>
    <xf numFmtId="38" fontId="23" fillId="0" borderId="0" xfId="2" applyFont="1" applyFill="1" applyAlignment="1" applyProtection="1">
      <alignment vertical="center" shrinkToFit="1"/>
      <protection hidden="1"/>
    </xf>
    <xf numFmtId="183" fontId="23" fillId="0" borderId="0" xfId="0" applyNumberFormat="1" applyFont="1" applyAlignment="1" applyProtection="1">
      <alignment horizontal="center" vertical="center" shrinkToFit="1"/>
      <protection hidden="1"/>
    </xf>
    <xf numFmtId="0" fontId="21" fillId="0" borderId="0" xfId="0" applyFont="1" applyProtection="1">
      <alignment vertical="center"/>
      <protection hidden="1"/>
    </xf>
    <xf numFmtId="0" fontId="22" fillId="0" borderId="0" xfId="0" applyFont="1" applyProtection="1">
      <alignment vertical="center"/>
      <protection locked="0" hidden="1"/>
    </xf>
    <xf numFmtId="0" fontId="22" fillId="0" borderId="0" xfId="0" applyFont="1" applyAlignment="1" applyProtection="1">
      <alignment horizontal="right" vertical="center"/>
      <protection locked="0" hidden="1"/>
    </xf>
    <xf numFmtId="0" fontId="22" fillId="2" borderId="13" xfId="0" applyFont="1" applyFill="1" applyBorder="1" applyAlignment="1" applyProtection="1">
      <alignment horizontal="right" vertical="center"/>
      <protection locked="0" hidden="1"/>
    </xf>
    <xf numFmtId="0" fontId="22" fillId="2" borderId="2" xfId="0" applyFont="1" applyFill="1" applyBorder="1" applyAlignment="1" applyProtection="1">
      <alignment horizontal="center" vertical="center"/>
      <protection locked="0" hidden="1"/>
    </xf>
    <xf numFmtId="0" fontId="22" fillId="2" borderId="17" xfId="0" applyFont="1" applyFill="1" applyBorder="1" applyAlignment="1" applyProtection="1">
      <alignment horizontal="center" vertical="center"/>
      <protection locked="0" hidden="1"/>
    </xf>
    <xf numFmtId="0" fontId="22" fillId="2" borderId="4" xfId="0" applyFont="1" applyFill="1" applyBorder="1" applyProtection="1">
      <alignment vertical="center"/>
      <protection locked="0" hidden="1"/>
    </xf>
    <xf numFmtId="0" fontId="22" fillId="2" borderId="6" xfId="0" applyFont="1" applyFill="1" applyBorder="1" applyProtection="1">
      <alignment vertical="center"/>
      <protection locked="0" hidden="1"/>
    </xf>
    <xf numFmtId="49" fontId="25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27" fillId="2" borderId="12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22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4" xfId="0" applyFont="1" applyBorder="1" applyAlignment="1" applyProtection="1">
      <alignment horizontal="center" vertical="center" shrinkToFit="1"/>
      <protection locked="0" hidden="1"/>
    </xf>
    <xf numFmtId="0" fontId="22" fillId="0" borderId="9" xfId="0" applyFont="1" applyBorder="1" applyAlignment="1" applyProtection="1">
      <alignment horizontal="center" vertical="center" shrinkToFit="1"/>
      <protection locked="0" hidden="1"/>
    </xf>
    <xf numFmtId="0" fontId="22" fillId="0" borderId="15" xfId="0" applyFont="1" applyBorder="1" applyProtection="1">
      <alignment vertical="center"/>
      <protection locked="0" hidden="1"/>
    </xf>
    <xf numFmtId="0" fontId="22" fillId="0" borderId="36" xfId="0" applyFont="1" applyBorder="1" applyAlignment="1" applyProtection="1">
      <alignment horizontal="center" vertical="center" shrinkToFit="1"/>
      <protection locked="0" hidden="1"/>
    </xf>
    <xf numFmtId="0" fontId="22" fillId="0" borderId="38" xfId="0" applyFont="1" applyBorder="1" applyAlignment="1" applyProtection="1">
      <alignment horizontal="center" vertical="center" shrinkToFit="1"/>
      <protection locked="0" hidden="1"/>
    </xf>
    <xf numFmtId="0" fontId="22" fillId="0" borderId="42" xfId="0" applyFont="1" applyBorder="1" applyAlignment="1" applyProtection="1">
      <alignment horizontal="center" vertical="center" shrinkToFit="1"/>
      <protection locked="0" hidden="1"/>
    </xf>
    <xf numFmtId="0" fontId="22" fillId="0" borderId="21" xfId="0" applyFont="1" applyBorder="1" applyAlignment="1" applyProtection="1">
      <alignment horizontal="center" vertical="center" shrinkToFit="1"/>
      <protection locked="0" hidden="1"/>
    </xf>
    <xf numFmtId="0" fontId="22" fillId="3" borderId="24" xfId="0" applyFont="1" applyFill="1" applyBorder="1" applyAlignment="1" applyProtection="1">
      <alignment horizontal="center" vertical="center" shrinkToFit="1"/>
      <protection locked="0" hidden="1"/>
    </xf>
    <xf numFmtId="0" fontId="22" fillId="0" borderId="0" xfId="0" applyFont="1" applyAlignment="1" applyProtection="1">
      <alignment horizontal="left" vertical="center" indent="1"/>
      <protection locked="0" hidden="1"/>
    </xf>
    <xf numFmtId="0" fontId="25" fillId="0" borderId="0" xfId="0" applyFont="1" applyProtection="1">
      <alignment vertical="center"/>
      <protection locked="0" hidden="1"/>
    </xf>
    <xf numFmtId="0" fontId="18" fillId="0" borderId="39" xfId="0" applyFont="1" applyBorder="1" applyAlignment="1" applyProtection="1">
      <alignment horizontal="left" vertical="center"/>
      <protection locked="0" hidden="1"/>
    </xf>
    <xf numFmtId="0" fontId="18" fillId="0" borderId="8" xfId="0" applyFont="1" applyBorder="1" applyAlignment="1" applyProtection="1">
      <alignment horizontal="left" vertical="top"/>
      <protection locked="0" hidden="1"/>
    </xf>
    <xf numFmtId="185" fontId="28" fillId="0" borderId="4" xfId="0" applyNumberFormat="1" applyFont="1" applyBorder="1" applyAlignment="1" applyProtection="1">
      <alignment horizontal="right" vertical="center"/>
      <protection hidden="1"/>
    </xf>
    <xf numFmtId="185" fontId="28" fillId="0" borderId="27" xfId="0" applyNumberFormat="1" applyFont="1" applyBorder="1" applyAlignment="1" applyProtection="1">
      <alignment horizontal="right" vertical="center"/>
      <protection hidden="1"/>
    </xf>
    <xf numFmtId="185" fontId="28" fillId="0" borderId="30" xfId="0" applyNumberFormat="1" applyFont="1" applyBorder="1" applyAlignment="1" applyProtection="1">
      <alignment horizontal="right" vertical="center"/>
      <protection hidden="1"/>
    </xf>
    <xf numFmtId="185" fontId="28" fillId="0" borderId="31" xfId="0" applyNumberFormat="1" applyFont="1" applyBorder="1" applyAlignment="1" applyProtection="1">
      <alignment horizontal="right" vertical="center"/>
      <protection hidden="1"/>
    </xf>
    <xf numFmtId="180" fontId="18" fillId="0" borderId="13" xfId="2" applyNumberFormat="1" applyFont="1" applyFill="1" applyBorder="1" applyProtection="1">
      <alignment vertical="center"/>
      <protection locked="0" hidden="1"/>
    </xf>
    <xf numFmtId="180" fontId="18" fillId="0" borderId="17" xfId="2" applyNumberFormat="1" applyFont="1" applyFill="1" applyBorder="1" applyProtection="1">
      <alignment vertical="center"/>
      <protection locked="0" hidden="1"/>
    </xf>
    <xf numFmtId="180" fontId="18" fillId="0" borderId="28" xfId="2" applyNumberFormat="1" applyFont="1" applyFill="1" applyBorder="1" applyProtection="1">
      <alignment vertical="center"/>
      <protection hidden="1"/>
    </xf>
    <xf numFmtId="180" fontId="18" fillId="0" borderId="13" xfId="2" applyNumberFormat="1" applyFont="1" applyFill="1" applyBorder="1" applyAlignment="1" applyProtection="1">
      <alignment horizontal="right" vertical="center"/>
      <protection locked="0" hidden="1"/>
    </xf>
    <xf numFmtId="182" fontId="30" fillId="0" borderId="35" xfId="2" applyNumberFormat="1" applyFont="1" applyFill="1" applyBorder="1" applyProtection="1">
      <alignment vertical="center"/>
      <protection locked="0" hidden="1"/>
    </xf>
    <xf numFmtId="182" fontId="30" fillId="0" borderId="15" xfId="2" applyNumberFormat="1" applyFont="1" applyFill="1" applyBorder="1" applyProtection="1">
      <alignment vertical="center"/>
      <protection locked="0" hidden="1"/>
    </xf>
    <xf numFmtId="182" fontId="30" fillId="0" borderId="29" xfId="2" applyNumberFormat="1" applyFont="1" applyFill="1" applyBorder="1" applyProtection="1">
      <alignment vertical="center"/>
      <protection hidden="1"/>
    </xf>
    <xf numFmtId="180" fontId="18" fillId="0" borderId="8" xfId="2" applyNumberFormat="1" applyFont="1" applyFill="1" applyBorder="1" applyProtection="1">
      <alignment vertical="center"/>
      <protection locked="0" hidden="1"/>
    </xf>
    <xf numFmtId="180" fontId="18" fillId="0" borderId="0" xfId="2" applyNumberFormat="1" applyFont="1" applyFill="1" applyBorder="1" applyProtection="1">
      <alignment vertical="center"/>
      <protection locked="0" hidden="1"/>
    </xf>
    <xf numFmtId="180" fontId="18" fillId="0" borderId="37" xfId="2" applyNumberFormat="1" applyFont="1" applyFill="1" applyBorder="1" applyProtection="1">
      <alignment vertical="center"/>
      <protection hidden="1"/>
    </xf>
    <xf numFmtId="180" fontId="18" fillId="0" borderId="39" xfId="2" applyNumberFormat="1" applyFont="1" applyFill="1" applyBorder="1" applyProtection="1">
      <alignment vertical="center"/>
      <protection locked="0" hidden="1"/>
    </xf>
    <xf numFmtId="180" fontId="18" fillId="0" borderId="40" xfId="2" applyNumberFormat="1" applyFont="1" applyFill="1" applyBorder="1" applyProtection="1">
      <alignment vertical="center"/>
      <protection locked="0" hidden="1"/>
    </xf>
    <xf numFmtId="180" fontId="18" fillId="0" borderId="41" xfId="2" applyNumberFormat="1" applyFont="1" applyFill="1" applyBorder="1" applyProtection="1">
      <alignment vertical="center"/>
      <protection hidden="1"/>
    </xf>
    <xf numFmtId="182" fontId="30" fillId="0" borderId="4" xfId="2" applyNumberFormat="1" applyFont="1" applyFill="1" applyBorder="1" applyProtection="1">
      <alignment vertical="center"/>
      <protection locked="0" hidden="1"/>
    </xf>
    <xf numFmtId="182" fontId="30" fillId="0" borderId="18" xfId="2" applyNumberFormat="1" applyFont="1" applyFill="1" applyBorder="1" applyProtection="1">
      <alignment vertical="center"/>
      <protection locked="0" hidden="1"/>
    </xf>
    <xf numFmtId="182" fontId="30" fillId="0" borderId="27" xfId="2" applyNumberFormat="1" applyFont="1" applyFill="1" applyBorder="1" applyProtection="1">
      <alignment vertical="center"/>
      <protection hidden="1"/>
    </xf>
    <xf numFmtId="180" fontId="18" fillId="0" borderId="8" xfId="2" applyNumberFormat="1" applyFont="1" applyFill="1" applyBorder="1" applyAlignment="1" applyProtection="1">
      <alignment horizontal="right" vertical="center"/>
      <protection locked="0" hidden="1"/>
    </xf>
    <xf numFmtId="181" fontId="30" fillId="0" borderId="29" xfId="2" applyNumberFormat="1" applyFont="1" applyFill="1" applyBorder="1" applyProtection="1">
      <alignment vertical="center"/>
      <protection hidden="1"/>
    </xf>
    <xf numFmtId="184" fontId="18" fillId="0" borderId="8" xfId="2" applyNumberFormat="1" applyFont="1" applyFill="1" applyBorder="1" applyProtection="1">
      <alignment vertical="center"/>
      <protection locked="0" hidden="1"/>
    </xf>
    <xf numFmtId="184" fontId="18" fillId="0" borderId="43" xfId="2" applyNumberFormat="1" applyFont="1" applyFill="1" applyBorder="1" applyProtection="1">
      <alignment vertical="center"/>
      <protection locked="0" hidden="1"/>
    </xf>
    <xf numFmtId="184" fontId="18" fillId="0" borderId="0" xfId="2" applyNumberFormat="1" applyFont="1" applyFill="1" applyBorder="1" applyProtection="1">
      <alignment vertical="center"/>
      <protection hidden="1"/>
    </xf>
    <xf numFmtId="182" fontId="30" fillId="0" borderId="8" xfId="2" applyNumberFormat="1" applyFont="1" applyFill="1" applyBorder="1" applyProtection="1">
      <alignment vertical="center"/>
      <protection locked="0" hidden="1"/>
    </xf>
    <xf numFmtId="182" fontId="30" fillId="0" borderId="0" xfId="2" applyNumberFormat="1" applyFont="1" applyFill="1" applyBorder="1" applyProtection="1">
      <alignment vertical="center"/>
      <protection locked="0" hidden="1"/>
    </xf>
    <xf numFmtId="182" fontId="30" fillId="0" borderId="37" xfId="2" applyNumberFormat="1" applyFont="1" applyFill="1" applyBorder="1" applyProtection="1">
      <alignment vertical="center"/>
      <protection hidden="1"/>
    </xf>
    <xf numFmtId="180" fontId="18" fillId="0" borderId="22" xfId="2" applyNumberFormat="1" applyFont="1" applyFill="1" applyBorder="1" applyProtection="1">
      <alignment vertical="center"/>
      <protection locked="0" hidden="1"/>
    </xf>
    <xf numFmtId="180" fontId="18" fillId="0" borderId="23" xfId="2" applyNumberFormat="1" applyFont="1" applyFill="1" applyBorder="1" applyProtection="1">
      <alignment vertical="center"/>
      <protection hidden="1"/>
    </xf>
    <xf numFmtId="182" fontId="30" fillId="3" borderId="25" xfId="2" applyNumberFormat="1" applyFont="1" applyFill="1" applyBorder="1" applyProtection="1">
      <alignment vertical="center"/>
      <protection locked="0" hidden="1"/>
    </xf>
    <xf numFmtId="182" fontId="30" fillId="3" borderId="26" xfId="2" applyNumberFormat="1" applyFont="1" applyFill="1" applyBorder="1" applyProtection="1">
      <alignment vertical="center"/>
      <protection hidden="1"/>
    </xf>
    <xf numFmtId="180" fontId="18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3" xfId="2" applyNumberFormat="1" applyFont="1" applyFill="1" applyBorder="1" applyAlignment="1" applyProtection="1">
      <alignment horizontal="right" vertical="center"/>
      <protection hidden="1"/>
    </xf>
    <xf numFmtId="180" fontId="18" fillId="0" borderId="10" xfId="0" applyNumberFormat="1" applyFont="1" applyBorder="1" applyProtection="1">
      <alignment vertical="center"/>
      <protection locked="0" hidden="1"/>
    </xf>
    <xf numFmtId="0" fontId="30" fillId="0" borderId="7" xfId="0" applyFont="1" applyBorder="1" applyProtection="1">
      <alignment vertical="center"/>
      <protection locked="0" hidden="1"/>
    </xf>
    <xf numFmtId="0" fontId="18" fillId="0" borderId="8" xfId="0" applyFont="1" applyBorder="1" applyProtection="1">
      <alignment vertical="center"/>
      <protection locked="0" hidden="1"/>
    </xf>
    <xf numFmtId="180" fontId="18" fillId="0" borderId="7" xfId="2" applyNumberFormat="1" applyFont="1" applyBorder="1" applyProtection="1">
      <alignment vertical="center"/>
      <protection locked="0" hidden="1"/>
    </xf>
    <xf numFmtId="0" fontId="30" fillId="0" borderId="10" xfId="0" applyFont="1" applyBorder="1" applyProtection="1">
      <alignment vertical="center"/>
      <protection locked="0" hidden="1"/>
    </xf>
    <xf numFmtId="0" fontId="30" fillId="0" borderId="6" xfId="0" applyFont="1" applyBorder="1" applyProtection="1">
      <alignment vertical="center"/>
      <protection locked="0" hidden="1"/>
    </xf>
    <xf numFmtId="0" fontId="30" fillId="0" borderId="3" xfId="0" applyFont="1" applyBorder="1" applyProtection="1">
      <alignment vertical="center"/>
      <protection locked="0" hidden="1"/>
    </xf>
    <xf numFmtId="38" fontId="30" fillId="0" borderId="4" xfId="2" applyFont="1" applyFill="1" applyBorder="1" applyProtection="1">
      <alignment vertical="center"/>
      <protection locked="0" hidden="1"/>
    </xf>
    <xf numFmtId="0" fontId="18" fillId="0" borderId="3" xfId="0" applyFont="1" applyBorder="1" applyProtection="1">
      <alignment vertical="center"/>
      <protection locked="0" hidden="1"/>
    </xf>
    <xf numFmtId="180" fontId="18" fillId="0" borderId="17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8" xfId="2" applyNumberFormat="1" applyFont="1" applyFill="1" applyBorder="1" applyAlignment="1" applyProtection="1">
      <alignment horizontal="right" vertical="center"/>
      <protection hidden="1"/>
    </xf>
    <xf numFmtId="180" fontId="18" fillId="0" borderId="2" xfId="0" applyNumberFormat="1" applyFont="1" applyBorder="1" applyProtection="1">
      <alignment vertical="center"/>
      <protection locked="0" hidden="1"/>
    </xf>
    <xf numFmtId="0" fontId="30" fillId="0" borderId="1" xfId="0" applyFont="1" applyBorder="1" applyProtection="1">
      <alignment vertical="center"/>
      <protection locked="0" hidden="1"/>
    </xf>
    <xf numFmtId="0" fontId="18" fillId="0" borderId="13" xfId="0" applyFont="1" applyBorder="1" applyProtection="1">
      <alignment vertical="center"/>
      <protection locked="0" hidden="1"/>
    </xf>
    <xf numFmtId="0" fontId="18" fillId="0" borderId="1" xfId="0" applyFont="1" applyBorder="1" applyProtection="1">
      <alignment vertical="center"/>
      <protection locked="0" hidden="1"/>
    </xf>
    <xf numFmtId="0" fontId="30" fillId="0" borderId="2" xfId="0" applyFont="1" applyBorder="1" applyProtection="1">
      <alignment vertical="center"/>
      <protection locked="0" hidden="1"/>
    </xf>
    <xf numFmtId="0" fontId="18" fillId="0" borderId="6" xfId="0" applyFont="1" applyBorder="1" applyProtection="1">
      <alignment vertical="center"/>
      <protection locked="0" hidden="1"/>
    </xf>
    <xf numFmtId="0" fontId="18" fillId="0" borderId="4" xfId="0" applyFont="1" applyBorder="1" applyProtection="1">
      <alignment vertical="center"/>
      <protection locked="0" hidden="1"/>
    </xf>
    <xf numFmtId="180" fontId="18" fillId="0" borderId="13" xfId="0" applyNumberFormat="1" applyFont="1" applyBorder="1" applyAlignment="1" applyProtection="1">
      <alignment horizontal="right" vertical="center"/>
      <protection locked="0" hidden="1"/>
    </xf>
    <xf numFmtId="0" fontId="18" fillId="0" borderId="2" xfId="0" applyFont="1" applyBorder="1" applyProtection="1">
      <alignment vertical="center"/>
      <protection locked="0" hidden="1"/>
    </xf>
    <xf numFmtId="180" fontId="18" fillId="0" borderId="29" xfId="2" applyNumberFormat="1" applyFont="1" applyFill="1" applyBorder="1" applyAlignment="1" applyProtection="1">
      <alignment horizontal="right" vertical="center"/>
      <protection hidden="1"/>
    </xf>
    <xf numFmtId="0" fontId="18" fillId="0" borderId="10" xfId="0" applyFont="1" applyBorder="1" applyProtection="1">
      <alignment vertical="center"/>
      <protection locked="0" hidden="1"/>
    </xf>
    <xf numFmtId="0" fontId="18" fillId="0" borderId="7" xfId="0" applyFont="1" applyBorder="1" applyProtection="1">
      <alignment vertical="center"/>
      <protection locked="0" hidden="1"/>
    </xf>
    <xf numFmtId="0" fontId="31" fillId="0" borderId="0" xfId="0" applyFont="1" applyAlignment="1" applyProtection="1">
      <alignment vertical="center" shrinkToFit="1"/>
      <protection hidden="1"/>
    </xf>
    <xf numFmtId="0" fontId="32" fillId="0" borderId="0" xfId="0" applyFont="1" applyAlignment="1" applyProtection="1">
      <alignment vertical="center" shrinkToFit="1"/>
      <protection hidden="1"/>
    </xf>
    <xf numFmtId="0" fontId="18" fillId="0" borderId="0" xfId="0" applyFont="1" applyProtection="1">
      <alignment vertical="center"/>
      <protection hidden="1"/>
    </xf>
    <xf numFmtId="183" fontId="32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" xfId="0" applyFont="1" applyFill="1" applyBorder="1" applyAlignment="1" applyProtection="1">
      <alignment horizontal="right" vertical="center" wrapText="1"/>
      <protection hidden="1"/>
    </xf>
    <xf numFmtId="0" fontId="31" fillId="2" borderId="2" xfId="0" applyFont="1" applyFill="1" applyBorder="1" applyAlignment="1" applyProtection="1">
      <alignment horizontal="center" vertical="center" shrinkToFit="1"/>
      <protection hidden="1"/>
    </xf>
    <xf numFmtId="0" fontId="18" fillId="3" borderId="1" xfId="0" applyFont="1" applyFill="1" applyBorder="1" applyAlignment="1" applyProtection="1">
      <alignment horizontal="righ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shrinkToFit="1"/>
      <protection hidden="1"/>
    </xf>
    <xf numFmtId="0" fontId="18" fillId="3" borderId="3" xfId="0" applyFont="1" applyFill="1" applyBorder="1" applyAlignment="1" applyProtection="1">
      <alignment horizontal="left" vertical="center" wrapText="1"/>
      <protection hidden="1"/>
    </xf>
    <xf numFmtId="0" fontId="18" fillId="2" borderId="7" xfId="0" applyFont="1" applyFill="1" applyBorder="1" applyAlignment="1" applyProtection="1">
      <alignment horizontal="left" vertical="center"/>
      <protection hidden="1"/>
    </xf>
    <xf numFmtId="0" fontId="18" fillId="3" borderId="7" xfId="0" applyFont="1" applyFill="1" applyBorder="1" applyAlignment="1" applyProtection="1">
      <alignment horizontal="left" vertical="center"/>
      <protection hidden="1"/>
    </xf>
    <xf numFmtId="0" fontId="31" fillId="0" borderId="0" xfId="0" applyFont="1" applyProtection="1">
      <alignment vertical="center"/>
      <protection hidden="1"/>
    </xf>
    <xf numFmtId="0" fontId="18" fillId="2" borderId="7" xfId="0" applyFont="1" applyFill="1" applyBorder="1" applyAlignment="1" applyProtection="1">
      <alignment horizontal="right" vertical="center"/>
      <protection hidden="1"/>
    </xf>
    <xf numFmtId="0" fontId="18" fillId="3" borderId="7" xfId="0" applyFont="1" applyFill="1" applyBorder="1" applyAlignment="1" applyProtection="1">
      <alignment horizontal="right" vertical="center"/>
      <protection hidden="1"/>
    </xf>
    <xf numFmtId="0" fontId="18" fillId="2" borderId="7" xfId="0" applyFont="1" applyFill="1" applyBorder="1" applyProtection="1">
      <alignment vertical="center"/>
      <protection hidden="1"/>
    </xf>
    <xf numFmtId="0" fontId="18" fillId="3" borderId="7" xfId="0" applyFont="1" applyFill="1" applyBorder="1" applyProtection="1">
      <alignment vertical="center"/>
      <protection hidden="1"/>
    </xf>
    <xf numFmtId="49" fontId="18" fillId="2" borderId="7" xfId="0" applyNumberFormat="1" applyFont="1" applyFill="1" applyBorder="1" applyAlignment="1" applyProtection="1">
      <alignment horizontal="center" vertical="center"/>
      <protection hidden="1"/>
    </xf>
    <xf numFmtId="49" fontId="18" fillId="3" borderId="7" xfId="0" applyNumberFormat="1" applyFont="1" applyFill="1" applyBorder="1" applyAlignment="1" applyProtection="1">
      <alignment horizontal="center" vertical="center"/>
      <protection hidden="1"/>
    </xf>
    <xf numFmtId="0" fontId="18" fillId="2" borderId="7" xfId="0" applyFont="1" applyFill="1" applyBorder="1" applyAlignment="1" applyProtection="1">
      <alignment horizontal="center" vertical="center"/>
      <protection hidden="1"/>
    </xf>
    <xf numFmtId="0" fontId="18" fillId="3" borderId="7" xfId="0" applyFont="1" applyFill="1" applyBorder="1" applyAlignment="1" applyProtection="1">
      <alignment horizontal="center" vertical="center"/>
      <protection hidden="1"/>
    </xf>
    <xf numFmtId="49" fontId="18" fillId="2" borderId="7" xfId="0" applyNumberFormat="1" applyFont="1" applyFill="1" applyBorder="1" applyProtection="1">
      <alignment vertical="center"/>
      <protection hidden="1"/>
    </xf>
    <xf numFmtId="49" fontId="18" fillId="3" borderId="7" xfId="0" applyNumberFormat="1" applyFont="1" applyFill="1" applyBorder="1" applyProtection="1">
      <alignment vertical="center"/>
      <protection hidden="1"/>
    </xf>
    <xf numFmtId="49" fontId="33" fillId="2" borderId="11" xfId="0" applyNumberFormat="1" applyFont="1" applyFill="1" applyBorder="1" applyAlignment="1" applyProtection="1">
      <alignment horizontal="center" vertical="center"/>
      <protection hidden="1"/>
    </xf>
    <xf numFmtId="49" fontId="33" fillId="3" borderId="11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Protection="1">
      <alignment vertical="center"/>
      <protection hidden="1"/>
    </xf>
    <xf numFmtId="49" fontId="33" fillId="2" borderId="7" xfId="0" applyNumberFormat="1" applyFont="1" applyFill="1" applyBorder="1" applyAlignment="1" applyProtection="1">
      <alignment horizontal="center" vertical="center"/>
      <protection hidden="1"/>
    </xf>
    <xf numFmtId="49" fontId="33" fillId="3" borderId="7" xfId="0" applyNumberFormat="1" applyFont="1" applyFill="1" applyBorder="1" applyAlignment="1" applyProtection="1">
      <alignment horizontal="center" vertical="center"/>
      <protection hidden="1"/>
    </xf>
    <xf numFmtId="49" fontId="33" fillId="2" borderId="12" xfId="0" applyNumberFormat="1" applyFont="1" applyFill="1" applyBorder="1" applyAlignment="1" applyProtection="1">
      <alignment horizontal="center" vertical="center" shrinkToFit="1"/>
      <protection hidden="1"/>
    </xf>
    <xf numFmtId="49" fontId="33" fillId="3" borderId="1" xfId="0" applyNumberFormat="1" applyFont="1" applyFill="1" applyBorder="1" applyAlignment="1" applyProtection="1">
      <alignment horizontal="center" vertical="center" shrinkToFit="1"/>
      <protection hidden="1"/>
    </xf>
    <xf numFmtId="49" fontId="33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3" xfId="0" applyFont="1" applyFill="1" applyBorder="1" applyAlignment="1" applyProtection="1">
      <alignment horizontal="center" vertical="center" shrinkToFit="1"/>
      <protection hidden="1"/>
    </xf>
    <xf numFmtId="0" fontId="18" fillId="3" borderId="7" xfId="0" applyFont="1" applyFill="1" applyBorder="1" applyAlignment="1" applyProtection="1">
      <alignment horizontal="center" vertical="center" shrinkToFit="1"/>
      <protection hidden="1"/>
    </xf>
    <xf numFmtId="0" fontId="30" fillId="2" borderId="4" xfId="0" applyFont="1" applyFill="1" applyBorder="1" applyAlignment="1" applyProtection="1">
      <alignment horizontal="center" vertical="center" shrinkToFit="1"/>
      <protection hidden="1"/>
    </xf>
    <xf numFmtId="0" fontId="30" fillId="3" borderId="7" xfId="0" applyFont="1" applyFill="1" applyBorder="1" applyAlignment="1" applyProtection="1">
      <alignment horizontal="center" vertical="center" shrinkToFit="1"/>
      <protection hidden="1"/>
    </xf>
    <xf numFmtId="49" fontId="33" fillId="3" borderId="12" xfId="0" applyNumberFormat="1" applyFont="1" applyFill="1" applyBorder="1" applyAlignment="1" applyProtection="1">
      <alignment horizontal="center" vertical="center" shrinkToFit="1"/>
      <protection hidden="1"/>
    </xf>
    <xf numFmtId="49" fontId="18" fillId="0" borderId="0" xfId="0" applyNumberFormat="1" applyFont="1" applyProtection="1">
      <alignment vertical="center"/>
      <protection hidden="1"/>
    </xf>
    <xf numFmtId="38" fontId="31" fillId="0" borderId="0" xfId="2" applyFont="1" applyFill="1" applyAlignment="1" applyProtection="1">
      <alignment vertical="center" shrinkToFit="1"/>
      <protection hidden="1"/>
    </xf>
    <xf numFmtId="38" fontId="32" fillId="0" borderId="0" xfId="2" applyFont="1" applyFill="1" applyAlignment="1" applyProtection="1">
      <alignment vertical="center" shrinkToFit="1"/>
      <protection hidden="1"/>
    </xf>
    <xf numFmtId="0" fontId="19" fillId="0" borderId="0" xfId="0" applyFont="1" applyProtection="1">
      <alignment vertical="center"/>
      <protection locked="0" hidden="1"/>
    </xf>
    <xf numFmtId="0" fontId="31" fillId="0" borderId="0" xfId="0" applyFont="1" applyProtection="1">
      <alignment vertical="center"/>
      <protection locked="0" hidden="1"/>
    </xf>
    <xf numFmtId="0" fontId="19" fillId="0" borderId="0" xfId="0" applyFont="1" applyAlignment="1" applyProtection="1">
      <alignment horizontal="right" vertical="center"/>
      <protection locked="0" hidden="1"/>
    </xf>
    <xf numFmtId="49" fontId="19" fillId="0" borderId="0" xfId="0" applyNumberFormat="1" applyFont="1" applyProtection="1">
      <alignment vertical="center"/>
      <protection locked="0" hidden="1"/>
    </xf>
    <xf numFmtId="0" fontId="19" fillId="0" borderId="15" xfId="0" applyFont="1" applyBorder="1" applyProtection="1">
      <alignment vertical="center"/>
      <protection locked="0" hidden="1"/>
    </xf>
    <xf numFmtId="49" fontId="19" fillId="0" borderId="15" xfId="0" applyNumberFormat="1" applyFont="1" applyBorder="1" applyProtection="1">
      <alignment vertical="center"/>
      <protection locked="0" hidden="1"/>
    </xf>
    <xf numFmtId="180" fontId="19" fillId="0" borderId="0" xfId="0" applyNumberFormat="1" applyFont="1" applyProtection="1">
      <alignment vertical="center"/>
      <protection locked="0" hidden="1"/>
    </xf>
    <xf numFmtId="49" fontId="35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14" xfId="0" applyFont="1" applyBorder="1" applyAlignment="1" applyProtection="1">
      <alignment horizontal="center" vertical="center" shrinkToFit="1"/>
      <protection locked="0" hidden="1"/>
    </xf>
    <xf numFmtId="0" fontId="34" fillId="0" borderId="9" xfId="0" applyFont="1" applyBorder="1" applyAlignment="1" applyProtection="1">
      <alignment horizontal="center" vertical="center" shrinkToFit="1"/>
      <protection locked="0" hidden="1"/>
    </xf>
    <xf numFmtId="0" fontId="34" fillId="0" borderId="36" xfId="0" applyFont="1" applyBorder="1" applyAlignment="1" applyProtection="1">
      <alignment horizontal="center" vertical="center" shrinkToFit="1"/>
      <protection locked="0" hidden="1"/>
    </xf>
    <xf numFmtId="0" fontId="34" fillId="0" borderId="38" xfId="0" applyFont="1" applyBorder="1" applyAlignment="1" applyProtection="1">
      <alignment horizontal="center" vertical="center" shrinkToFit="1"/>
      <protection locked="0" hidden="1"/>
    </xf>
    <xf numFmtId="0" fontId="22" fillId="0" borderId="39" xfId="0" applyFont="1" applyBorder="1" applyAlignment="1" applyProtection="1">
      <alignment horizontal="left" vertical="center"/>
      <protection locked="0" hidden="1"/>
    </xf>
    <xf numFmtId="0" fontId="34" fillId="0" borderId="42" xfId="0" applyFont="1" applyBorder="1" applyAlignment="1" applyProtection="1">
      <alignment horizontal="center" vertical="center" shrinkToFit="1"/>
      <protection locked="0" hidden="1"/>
    </xf>
    <xf numFmtId="0" fontId="34" fillId="0" borderId="8" xfId="0" applyFont="1" applyBorder="1" applyAlignment="1" applyProtection="1">
      <alignment horizontal="left" vertical="top"/>
      <protection locked="0" hidden="1"/>
    </xf>
    <xf numFmtId="0" fontId="34" fillId="0" borderId="21" xfId="0" applyFont="1" applyBorder="1" applyAlignment="1" applyProtection="1">
      <alignment horizontal="center" vertical="center" shrinkToFit="1"/>
      <protection locked="0" hidden="1"/>
    </xf>
    <xf numFmtId="0" fontId="34" fillId="3" borderId="24" xfId="0" applyFont="1" applyFill="1" applyBorder="1" applyAlignment="1" applyProtection="1">
      <alignment horizontal="center" vertical="center" shrinkToFit="1"/>
      <protection locked="0" hidden="1"/>
    </xf>
    <xf numFmtId="180" fontId="36" fillId="0" borderId="0" xfId="0" applyNumberFormat="1" applyFont="1" applyAlignment="1" applyProtection="1">
      <alignment horizontal="right" vertical="center"/>
      <protection locked="0" hidden="1"/>
    </xf>
    <xf numFmtId="180" fontId="36" fillId="0" borderId="0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0" xfId="2" applyNumberFormat="1" applyFont="1" applyFill="1" applyBorder="1" applyAlignment="1" applyProtection="1">
      <alignment horizontal="right" vertical="center"/>
      <protection hidden="1"/>
    </xf>
    <xf numFmtId="179" fontId="28" fillId="0" borderId="4" xfId="0" applyNumberFormat="1" applyFont="1" applyBorder="1" applyAlignment="1" applyProtection="1">
      <alignment horizontal="right" vertical="center"/>
      <protection hidden="1"/>
    </xf>
    <xf numFmtId="179" fontId="28" fillId="0" borderId="27" xfId="0" applyNumberFormat="1" applyFont="1" applyBorder="1" applyAlignment="1" applyProtection="1">
      <alignment horizontal="right" vertical="center"/>
      <protection hidden="1"/>
    </xf>
    <xf numFmtId="179" fontId="28" fillId="0" borderId="30" xfId="0" applyNumberFormat="1" applyFont="1" applyBorder="1" applyAlignment="1" applyProtection="1">
      <alignment horizontal="right" vertical="center"/>
      <protection hidden="1"/>
    </xf>
    <xf numFmtId="179" fontId="28" fillId="0" borderId="31" xfId="0" applyNumberFormat="1" applyFont="1" applyBorder="1" applyAlignment="1" applyProtection="1">
      <alignment horizontal="right" vertical="center"/>
      <protection hidden="1"/>
    </xf>
    <xf numFmtId="38" fontId="19" fillId="0" borderId="65" xfId="2" applyFont="1" applyFill="1" applyBorder="1" applyAlignment="1" applyProtection="1">
      <alignment vertical="center" shrinkToFit="1"/>
      <protection hidden="1"/>
    </xf>
    <xf numFmtId="0" fontId="22" fillId="0" borderId="13" xfId="0" applyFont="1" applyBorder="1" applyProtection="1">
      <alignment vertical="center"/>
      <protection locked="0" hidden="1"/>
    </xf>
    <xf numFmtId="0" fontId="22" fillId="0" borderId="35" xfId="0" applyFont="1" applyBorder="1" applyProtection="1">
      <alignment vertical="center"/>
      <protection locked="0" hidden="1"/>
    </xf>
    <xf numFmtId="0" fontId="22" fillId="0" borderId="63" xfId="0" applyFont="1" applyBorder="1" applyProtection="1">
      <alignment vertical="center"/>
      <protection locked="0" hidden="1"/>
    </xf>
    <xf numFmtId="0" fontId="22" fillId="0" borderId="62" xfId="0" applyFont="1" applyBorder="1" applyProtection="1">
      <alignment vertical="center"/>
      <protection locked="0" hidden="1"/>
    </xf>
    <xf numFmtId="0" fontId="22" fillId="0" borderId="39" xfId="0" applyFont="1" applyBorder="1" applyProtection="1">
      <alignment vertical="center"/>
      <protection locked="0" hidden="1"/>
    </xf>
    <xf numFmtId="0" fontId="22" fillId="0" borderId="4" xfId="0" applyFont="1" applyBorder="1" applyProtection="1">
      <alignment vertical="center"/>
      <protection locked="0" hidden="1"/>
    </xf>
    <xf numFmtId="0" fontId="22" fillId="0" borderId="16" xfId="0" applyFont="1" applyBorder="1" applyProtection="1">
      <alignment vertical="center"/>
      <protection locked="0" hidden="1"/>
    </xf>
    <xf numFmtId="0" fontId="22" fillId="0" borderId="8" xfId="0" applyFont="1" applyBorder="1" applyProtection="1">
      <alignment vertical="center"/>
      <protection locked="0" hidden="1"/>
    </xf>
    <xf numFmtId="0" fontId="18" fillId="0" borderId="0" xfId="0" applyFont="1" applyAlignment="1" applyProtection="1">
      <alignment horizontal="right" vertical="center"/>
      <protection locked="0" hidden="1"/>
    </xf>
    <xf numFmtId="0" fontId="18" fillId="0" borderId="0" xfId="0" applyFont="1" applyProtection="1">
      <alignment vertical="center"/>
      <protection locked="0" hidden="1"/>
    </xf>
    <xf numFmtId="183" fontId="31" fillId="0" borderId="0" xfId="0" applyNumberFormat="1" applyFont="1" applyAlignment="1" applyProtection="1">
      <alignment horizontal="center" vertical="center" shrinkToFit="1"/>
      <protection hidden="1"/>
    </xf>
    <xf numFmtId="0" fontId="18" fillId="2" borderId="13" xfId="0" applyFont="1" applyFill="1" applyBorder="1" applyAlignment="1" applyProtection="1">
      <alignment horizontal="right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17" xfId="0" applyFont="1" applyFill="1" applyBorder="1" applyAlignment="1" applyProtection="1">
      <alignment horizontal="center" vertical="center"/>
      <protection locked="0" hidden="1"/>
    </xf>
    <xf numFmtId="0" fontId="18" fillId="2" borderId="4" xfId="0" applyFont="1" applyFill="1" applyBorder="1" applyProtection="1">
      <alignment vertical="center"/>
      <protection locked="0" hidden="1"/>
    </xf>
    <xf numFmtId="0" fontId="18" fillId="2" borderId="6" xfId="0" applyFont="1" applyFill="1" applyBorder="1" applyProtection="1">
      <alignment vertical="center"/>
      <protection locked="0" hidden="1"/>
    </xf>
    <xf numFmtId="49" fontId="30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28" fillId="2" borderId="12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18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14" xfId="0" applyFont="1" applyBorder="1" applyAlignment="1" applyProtection="1">
      <alignment horizontal="center" vertical="center" shrinkToFit="1"/>
      <protection locked="0" hidden="1"/>
    </xf>
    <xf numFmtId="0" fontId="18" fillId="0" borderId="35" xfId="0" applyFont="1" applyBorder="1" applyProtection="1">
      <alignment vertical="center"/>
      <protection locked="0" hidden="1"/>
    </xf>
    <xf numFmtId="0" fontId="18" fillId="0" borderId="9" xfId="0" applyFont="1" applyBorder="1" applyAlignment="1" applyProtection="1">
      <alignment horizontal="center" vertical="center" shrinkToFit="1"/>
      <protection locked="0" hidden="1"/>
    </xf>
    <xf numFmtId="0" fontId="18" fillId="0" borderId="63" xfId="0" applyFont="1" applyBorder="1" applyProtection="1">
      <alignment vertical="center"/>
      <protection locked="0" hidden="1"/>
    </xf>
    <xf numFmtId="0" fontId="18" fillId="0" borderId="36" xfId="0" applyFont="1" applyBorder="1" applyAlignment="1" applyProtection="1">
      <alignment horizontal="center" vertical="center" shrinkToFit="1"/>
      <protection locked="0" hidden="1"/>
    </xf>
    <xf numFmtId="0" fontId="18" fillId="0" borderId="62" xfId="0" applyFont="1" applyBorder="1" applyProtection="1">
      <alignment vertical="center"/>
      <protection locked="0" hidden="1"/>
    </xf>
    <xf numFmtId="0" fontId="18" fillId="0" borderId="38" xfId="0" applyFont="1" applyBorder="1" applyAlignment="1" applyProtection="1">
      <alignment horizontal="center" vertical="center" shrinkToFit="1"/>
      <protection locked="0" hidden="1"/>
    </xf>
    <xf numFmtId="0" fontId="18" fillId="0" borderId="39" xfId="0" applyFont="1" applyBorder="1" applyProtection="1">
      <alignment vertical="center"/>
      <protection locked="0" hidden="1"/>
    </xf>
    <xf numFmtId="0" fontId="18" fillId="0" borderId="42" xfId="0" applyFont="1" applyBorder="1" applyAlignment="1" applyProtection="1">
      <alignment horizontal="center" vertical="center" shrinkToFit="1"/>
      <protection locked="0" hidden="1"/>
    </xf>
    <xf numFmtId="0" fontId="18" fillId="0" borderId="16" xfId="0" applyFont="1" applyBorder="1" applyProtection="1">
      <alignment vertical="center"/>
      <protection locked="0" hidden="1"/>
    </xf>
    <xf numFmtId="0" fontId="18" fillId="0" borderId="21" xfId="0" applyFont="1" applyBorder="1" applyAlignment="1" applyProtection="1">
      <alignment horizontal="center" vertical="center" shrinkToFit="1"/>
      <protection locked="0" hidden="1"/>
    </xf>
    <xf numFmtId="0" fontId="18" fillId="3" borderId="24" xfId="0" applyFont="1" applyFill="1" applyBorder="1" applyAlignment="1" applyProtection="1">
      <alignment horizontal="center" vertical="center" shrinkToFit="1"/>
      <protection locked="0" hidden="1"/>
    </xf>
    <xf numFmtId="178" fontId="30" fillId="0" borderId="7" xfId="0" applyNumberFormat="1" applyFont="1" applyBorder="1" applyProtection="1">
      <alignment vertical="center"/>
      <protection locked="0" hidden="1"/>
    </xf>
    <xf numFmtId="178" fontId="30" fillId="0" borderId="3" xfId="0" applyNumberFormat="1" applyFont="1" applyBorder="1" applyProtection="1">
      <alignment vertical="center"/>
      <protection locked="0" hidden="1"/>
    </xf>
    <xf numFmtId="0" fontId="18" fillId="0" borderId="8" xfId="0" applyFont="1" applyBorder="1" applyAlignment="1" applyProtection="1">
      <alignment horizontal="left" vertical="top" shrinkToFit="1"/>
      <protection locked="0" hidden="1"/>
    </xf>
    <xf numFmtId="0" fontId="22" fillId="0" borderId="8" xfId="0" applyFont="1" applyBorder="1" applyAlignment="1" applyProtection="1">
      <alignment horizontal="left" vertical="top" shrinkToFit="1"/>
      <protection locked="0" hidden="1"/>
    </xf>
    <xf numFmtId="0" fontId="19" fillId="0" borderId="0" xfId="0" applyFont="1" applyAlignment="1" applyProtection="1">
      <alignment vertical="center" shrinkToFit="1"/>
      <protection locked="0"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19" xfId="0" applyFont="1" applyFill="1" applyBorder="1" applyAlignment="1" applyProtection="1">
      <alignment horizontal="center" vertical="center"/>
      <protection hidden="1"/>
    </xf>
    <xf numFmtId="0" fontId="23" fillId="0" borderId="18" xfId="0" applyFont="1" applyBorder="1" applyAlignment="1" applyProtection="1">
      <alignment horizontal="left" vertical="center" shrinkToFit="1"/>
      <protection hidden="1"/>
    </xf>
    <xf numFmtId="0" fontId="23" fillId="0" borderId="18" xfId="0" applyFont="1" applyBorder="1" applyAlignment="1" applyProtection="1">
      <alignment horizontal="center" vertical="center" shrinkToFit="1"/>
      <protection hidden="1"/>
    </xf>
    <xf numFmtId="0" fontId="18" fillId="2" borderId="20" xfId="0" applyFont="1" applyFill="1" applyBorder="1" applyAlignment="1" applyProtection="1">
      <alignment horizontal="center" vertical="center" shrinkToFit="1"/>
      <protection hidden="1"/>
    </xf>
    <xf numFmtId="0" fontId="18" fillId="2" borderId="19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178" fontId="19" fillId="5" borderId="4" xfId="2" applyNumberFormat="1" applyFont="1" applyFill="1" applyBorder="1" applyAlignment="1" applyProtection="1">
      <alignment horizontal="center" vertical="center" shrinkToFit="1"/>
      <protection hidden="1"/>
    </xf>
    <xf numFmtId="178" fontId="19" fillId="5" borderId="6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17" xfId="0" applyFont="1" applyBorder="1" applyAlignment="1" applyProtection="1">
      <alignment horizontal="right" vertical="center" shrinkToFit="1"/>
      <protection hidden="1"/>
    </xf>
    <xf numFmtId="38" fontId="19" fillId="0" borderId="0" xfId="2" applyFont="1" applyFill="1" applyAlignment="1" applyProtection="1">
      <alignment horizontal="center" vertical="center" shrinkToFit="1"/>
      <protection hidden="1"/>
    </xf>
    <xf numFmtId="177" fontId="19" fillId="0" borderId="20" xfId="2" applyNumberFormat="1" applyFont="1" applyFill="1" applyBorder="1" applyAlignment="1" applyProtection="1">
      <alignment horizontal="center" vertical="center" shrinkToFit="1"/>
      <protection hidden="1"/>
    </xf>
    <xf numFmtId="177" fontId="19" fillId="0" borderId="19" xfId="2" applyNumberFormat="1" applyFont="1" applyFill="1" applyBorder="1" applyAlignment="1" applyProtection="1">
      <alignment horizontal="center" vertical="center" shrinkToFit="1"/>
      <protection hidden="1"/>
    </xf>
    <xf numFmtId="176" fontId="19" fillId="0" borderId="20" xfId="2" applyNumberFormat="1" applyFont="1" applyFill="1" applyBorder="1" applyAlignment="1" applyProtection="1">
      <alignment horizontal="center" vertical="center" shrinkToFit="1"/>
      <protection hidden="1"/>
    </xf>
    <xf numFmtId="176" fontId="19" fillId="0" borderId="19" xfId="2" applyNumberFormat="1" applyFont="1" applyFill="1" applyBorder="1" applyAlignment="1" applyProtection="1">
      <alignment horizontal="center" vertical="center" shrinkToFit="1"/>
      <protection hidden="1"/>
    </xf>
    <xf numFmtId="0" fontId="26" fillId="0" borderId="17" xfId="1" applyFont="1" applyFill="1" applyBorder="1" applyAlignment="1" applyProtection="1">
      <alignment horizontal="left" vertical="top" shrinkToFit="1"/>
      <protection hidden="1"/>
    </xf>
    <xf numFmtId="0" fontId="19" fillId="2" borderId="20" xfId="0" applyFont="1" applyFill="1" applyBorder="1" applyAlignment="1" applyProtection="1">
      <alignment horizontal="center" vertical="center"/>
      <protection hidden="1"/>
    </xf>
    <xf numFmtId="0" fontId="19" fillId="2" borderId="19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left" vertical="center" shrinkToFit="1"/>
      <protection hidden="1"/>
    </xf>
    <xf numFmtId="0" fontId="0" fillId="0" borderId="18" xfId="0" applyBorder="1" applyAlignment="1" applyProtection="1">
      <alignment horizontal="center" vertical="center" shrinkToFit="1"/>
      <protection hidden="1"/>
    </xf>
    <xf numFmtId="0" fontId="19" fillId="2" borderId="20" xfId="0" applyFont="1" applyFill="1" applyBorder="1" applyAlignment="1" applyProtection="1">
      <alignment horizontal="center" vertical="center" shrinkToFit="1"/>
      <protection hidden="1"/>
    </xf>
    <xf numFmtId="0" fontId="19" fillId="2" borderId="19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38" fontId="1" fillId="0" borderId="0" xfId="2" applyFont="1" applyFill="1" applyAlignment="1" applyProtection="1">
      <alignment horizontal="center" vertical="center" shrinkToFit="1"/>
      <protection hidden="1"/>
    </xf>
    <xf numFmtId="0" fontId="8" fillId="0" borderId="18" xfId="0" applyFont="1" applyBorder="1" applyAlignment="1" applyProtection="1">
      <alignment horizontal="left" vertical="center" shrinkToFit="1"/>
      <protection hidden="1"/>
    </xf>
    <xf numFmtId="0" fontId="8" fillId="0" borderId="18" xfId="0" applyFont="1" applyBorder="1" applyAlignment="1" applyProtection="1">
      <alignment horizontal="center" vertical="center" shrinkToFit="1"/>
      <protection hidden="1"/>
    </xf>
    <xf numFmtId="0" fontId="29" fillId="0" borderId="0" xfId="0" applyFont="1" applyAlignment="1" applyProtection="1">
      <alignment horizontal="center" vertical="center"/>
      <protection locked="0" hidden="1"/>
    </xf>
    <xf numFmtId="0" fontId="22" fillId="2" borderId="20" xfId="0" applyFont="1" applyFill="1" applyBorder="1" applyAlignment="1" applyProtection="1">
      <alignment horizontal="center" vertical="center"/>
      <protection locked="0" hidden="1"/>
    </xf>
    <xf numFmtId="0" fontId="19" fillId="0" borderId="64" xfId="0" applyFont="1" applyBorder="1" applyProtection="1">
      <alignment vertical="center"/>
      <protection locked="0"/>
    </xf>
    <xf numFmtId="0" fontId="19" fillId="0" borderId="19" xfId="0" applyFont="1" applyBorder="1" applyProtection="1">
      <alignment vertical="center"/>
      <protection locked="0"/>
    </xf>
    <xf numFmtId="180" fontId="18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1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5" xfId="2" applyNumberFormat="1" applyFont="1" applyFill="1" applyBorder="1" applyAlignment="1" applyProtection="1">
      <alignment horizontal="right" vertical="center"/>
      <protection locked="0" hidden="1"/>
    </xf>
    <xf numFmtId="179" fontId="28" fillId="0" borderId="7" xfId="0" applyNumberFormat="1" applyFont="1" applyBorder="1" applyAlignment="1" applyProtection="1">
      <alignment horizontal="right" vertical="center"/>
      <protection hidden="1"/>
    </xf>
    <xf numFmtId="179" fontId="28" fillId="0" borderId="45" xfId="0" applyNumberFormat="1" applyFont="1" applyBorder="1" applyAlignment="1" applyProtection="1">
      <alignment horizontal="right" vertical="center"/>
      <protection hidden="1"/>
    </xf>
    <xf numFmtId="180" fontId="18" fillId="0" borderId="50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1" xfId="2" applyNumberFormat="1" applyFont="1" applyFill="1" applyBorder="1" applyAlignment="1" applyProtection="1">
      <alignment horizontal="right" vertical="center"/>
      <protection locked="0" hidden="1"/>
    </xf>
    <xf numFmtId="0" fontId="22" fillId="0" borderId="63" xfId="0" applyFont="1" applyBorder="1" applyAlignment="1" applyProtection="1">
      <alignment horizontal="left" vertical="center"/>
      <protection locked="0" hidden="1"/>
    </xf>
    <xf numFmtId="0" fontId="22" fillId="0" borderId="62" xfId="0" applyFont="1" applyBorder="1" applyAlignment="1" applyProtection="1">
      <alignment horizontal="left" vertical="center"/>
      <protection locked="0" hidden="1"/>
    </xf>
    <xf numFmtId="0" fontId="22" fillId="2" borderId="17" xfId="0" applyFont="1" applyFill="1" applyBorder="1" applyAlignment="1" applyProtection="1">
      <alignment horizontal="center" vertical="center"/>
      <protection locked="0" hidden="1"/>
    </xf>
    <xf numFmtId="0" fontId="22" fillId="2" borderId="2" xfId="0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 applyAlignment="1" applyProtection="1">
      <alignment horizontal="left" vertical="center"/>
      <protection locked="0" hidden="1"/>
    </xf>
    <xf numFmtId="0" fontId="22" fillId="0" borderId="35" xfId="0" applyFont="1" applyBorder="1" applyAlignment="1" applyProtection="1">
      <alignment horizontal="left" vertical="center"/>
      <protection locked="0" hidden="1"/>
    </xf>
    <xf numFmtId="0" fontId="22" fillId="0" borderId="39" xfId="0" applyFont="1" applyBorder="1" applyAlignment="1" applyProtection="1">
      <alignment horizontal="left" vertical="center"/>
      <protection locked="0" hidden="1"/>
    </xf>
    <xf numFmtId="0" fontId="22" fillId="0" borderId="4" xfId="0" applyFont="1" applyBorder="1" applyAlignment="1" applyProtection="1">
      <alignment horizontal="left" vertical="center"/>
      <protection locked="0" hidden="1"/>
    </xf>
    <xf numFmtId="0" fontId="22" fillId="2" borderId="1" xfId="0" applyFont="1" applyFill="1" applyBorder="1" applyAlignment="1" applyProtection="1">
      <alignment horizontal="center" vertical="center" wrapText="1"/>
      <protection locked="0" hidden="1"/>
    </xf>
    <xf numFmtId="0" fontId="22" fillId="2" borderId="3" xfId="0" applyFont="1" applyFill="1" applyBorder="1" applyAlignment="1" applyProtection="1">
      <alignment horizontal="center" vertical="center" wrapText="1"/>
      <protection locked="0" hidden="1"/>
    </xf>
    <xf numFmtId="0" fontId="22" fillId="2" borderId="3" xfId="0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alignment horizontal="center" vertical="center"/>
      <protection locked="0" hidden="1"/>
    </xf>
    <xf numFmtId="179" fontId="28" fillId="0" borderId="1" xfId="0" applyNumberFormat="1" applyFont="1" applyBorder="1" applyAlignment="1" applyProtection="1">
      <alignment horizontal="right" vertical="center"/>
      <protection hidden="1"/>
    </xf>
    <xf numFmtId="179" fontId="28" fillId="0" borderId="44" xfId="0" applyNumberFormat="1" applyFont="1" applyBorder="1" applyAlignment="1" applyProtection="1">
      <alignment horizontal="right" vertical="center"/>
      <protection hidden="1"/>
    </xf>
    <xf numFmtId="180" fontId="18" fillId="0" borderId="39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3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13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44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45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1" xfId="2" applyNumberFormat="1" applyFont="1" applyFill="1" applyBorder="1" applyAlignment="1" applyProtection="1">
      <alignment horizontal="right" vertical="center"/>
      <protection locked="0" hidden="1"/>
    </xf>
    <xf numFmtId="0" fontId="22" fillId="2" borderId="13" xfId="0" applyFont="1" applyFill="1" applyBorder="1" applyAlignment="1" applyProtection="1">
      <alignment horizontal="center" vertical="center" wrapText="1"/>
      <protection locked="0" hidden="1"/>
    </xf>
    <xf numFmtId="0" fontId="22" fillId="2" borderId="4" xfId="0" applyFont="1" applyFill="1" applyBorder="1" applyAlignment="1" applyProtection="1">
      <alignment horizontal="center" vertical="center"/>
      <protection locked="0" hidden="1"/>
    </xf>
    <xf numFmtId="0" fontId="22" fillId="2" borderId="58" xfId="0" applyFont="1" applyFill="1" applyBorder="1" applyAlignment="1" applyProtection="1">
      <alignment horizontal="center" vertical="center" wrapText="1"/>
      <protection locked="0" hidden="1"/>
    </xf>
    <xf numFmtId="0" fontId="22" fillId="2" borderId="59" xfId="0" applyFont="1" applyFill="1" applyBorder="1" applyAlignment="1" applyProtection="1">
      <alignment horizontal="center" vertical="center"/>
      <protection locked="0" hidden="1"/>
    </xf>
    <xf numFmtId="0" fontId="22" fillId="2" borderId="23" xfId="0" applyFont="1" applyFill="1" applyBorder="1" applyAlignment="1" applyProtection="1">
      <alignment horizontal="center" vertical="center" wrapText="1"/>
      <protection locked="0" hidden="1"/>
    </xf>
    <xf numFmtId="0" fontId="22" fillId="2" borderId="27" xfId="0" applyFont="1" applyFill="1" applyBorder="1" applyAlignment="1" applyProtection="1">
      <alignment horizontal="center" vertical="center"/>
      <protection locked="0" hidden="1"/>
    </xf>
    <xf numFmtId="180" fontId="18" fillId="0" borderId="60" xfId="2" applyNumberFormat="1" applyFont="1" applyFill="1" applyBorder="1" applyAlignment="1" applyProtection="1">
      <alignment horizontal="right" vertical="center"/>
      <protection locked="0" hidden="1"/>
    </xf>
    <xf numFmtId="180" fontId="36" fillId="0" borderId="7" xfId="2" applyNumberFormat="1" applyFont="1" applyFill="1" applyBorder="1" applyAlignment="1" applyProtection="1">
      <alignment horizontal="right" vertical="center"/>
      <protection locked="0" hidden="1"/>
    </xf>
    <xf numFmtId="0" fontId="27" fillId="0" borderId="30" xfId="0" applyFont="1" applyBorder="1" applyAlignment="1" applyProtection="1">
      <alignment horizontal="left" vertical="center" indent="1"/>
      <protection hidden="1"/>
    </xf>
    <xf numFmtId="0" fontId="27" fillId="0" borderId="52" xfId="0" applyFont="1" applyBorder="1" applyAlignment="1" applyProtection="1">
      <alignment horizontal="left" vertical="center" indent="1"/>
      <protection hidden="1"/>
    </xf>
    <xf numFmtId="0" fontId="22" fillId="0" borderId="8" xfId="0" applyFont="1" applyBorder="1" applyAlignment="1" applyProtection="1">
      <alignment horizontal="left" vertical="center" indent="1"/>
      <protection locked="0" hidden="1"/>
    </xf>
    <xf numFmtId="0" fontId="22" fillId="0" borderId="10" xfId="0" applyFont="1" applyBorder="1" applyAlignment="1" applyProtection="1">
      <alignment horizontal="left" vertical="center" indent="1"/>
      <protection locked="0" hidden="1"/>
    </xf>
    <xf numFmtId="0" fontId="27" fillId="0" borderId="4" xfId="0" applyFont="1" applyBorder="1" applyAlignment="1" applyProtection="1">
      <alignment horizontal="left" vertical="center" indent="1"/>
      <protection hidden="1"/>
    </xf>
    <xf numFmtId="0" fontId="27" fillId="0" borderId="6" xfId="0" applyFont="1" applyBorder="1" applyAlignment="1" applyProtection="1">
      <alignment horizontal="left" vertical="center" indent="1"/>
      <protection hidden="1"/>
    </xf>
    <xf numFmtId="0" fontId="37" fillId="0" borderId="13" xfId="0" applyFont="1" applyBorder="1" applyAlignment="1" applyProtection="1">
      <alignment horizontal="left" vertical="center" indent="1"/>
      <protection locked="0" hidden="1"/>
    </xf>
    <xf numFmtId="0" fontId="37" fillId="0" borderId="2" xfId="0" applyFont="1" applyBorder="1" applyAlignment="1" applyProtection="1">
      <alignment horizontal="left" vertical="center" indent="1"/>
      <protection locked="0" hidden="1"/>
    </xf>
    <xf numFmtId="0" fontId="22" fillId="0" borderId="13" xfId="0" applyFont="1" applyBorder="1" applyAlignment="1" applyProtection="1">
      <alignment horizontal="left" vertical="center" indent="1"/>
      <protection locked="0" hidden="1"/>
    </xf>
    <xf numFmtId="0" fontId="22" fillId="0" borderId="2" xfId="0" applyFont="1" applyBorder="1" applyAlignment="1" applyProtection="1">
      <alignment horizontal="left" vertical="center" indent="1"/>
      <protection locked="0" hidden="1"/>
    </xf>
    <xf numFmtId="179" fontId="28" fillId="0" borderId="53" xfId="0" applyNumberFormat="1" applyFont="1" applyBorder="1" applyAlignment="1" applyProtection="1">
      <alignment horizontal="right" vertical="center"/>
      <protection hidden="1"/>
    </xf>
    <xf numFmtId="179" fontId="28" fillId="0" borderId="54" xfId="0" applyNumberFormat="1" applyFont="1" applyBorder="1" applyAlignment="1" applyProtection="1">
      <alignment horizontal="right" vertical="center"/>
      <protection hidden="1"/>
    </xf>
    <xf numFmtId="180" fontId="18" fillId="0" borderId="56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57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8" xfId="2" applyNumberFormat="1" applyFont="1" applyFill="1" applyBorder="1" applyAlignment="1" applyProtection="1">
      <alignment horizontal="right" vertical="center"/>
      <protection locked="0" hidden="1"/>
    </xf>
    <xf numFmtId="0" fontId="22" fillId="0" borderId="46" xfId="0" applyFont="1" applyBorder="1" applyAlignment="1" applyProtection="1">
      <alignment horizontal="center" vertical="center"/>
      <protection locked="0" hidden="1"/>
    </xf>
    <xf numFmtId="0" fontId="22" fillId="0" borderId="47" xfId="0" applyFont="1" applyBorder="1" applyAlignment="1" applyProtection="1">
      <alignment horizontal="center" vertical="center"/>
      <protection locked="0" hidden="1"/>
    </xf>
    <xf numFmtId="179" fontId="28" fillId="0" borderId="48" xfId="0" applyNumberFormat="1" applyFont="1" applyBorder="1" applyAlignment="1" applyProtection="1">
      <alignment horizontal="right" vertical="center"/>
      <protection hidden="1"/>
    </xf>
    <xf numFmtId="179" fontId="28" fillId="0" borderId="49" xfId="0" applyNumberFormat="1" applyFont="1" applyBorder="1" applyAlignment="1" applyProtection="1">
      <alignment horizontal="right" vertical="center"/>
      <protection hidden="1"/>
    </xf>
    <xf numFmtId="180" fontId="18" fillId="0" borderId="22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25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8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49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7" xfId="2" applyNumberFormat="1" applyFont="1" applyFill="1" applyBorder="1" applyAlignment="1" applyProtection="1">
      <alignment horizontal="right" vertical="center"/>
      <protection locked="0" hidden="1"/>
    </xf>
    <xf numFmtId="0" fontId="22" fillId="0" borderId="8" xfId="0" applyFont="1" applyBorder="1" applyAlignment="1" applyProtection="1">
      <alignment horizontal="left" vertical="center"/>
      <protection locked="0" hidden="1"/>
    </xf>
    <xf numFmtId="180" fontId="18" fillId="0" borderId="61" xfId="2" applyNumberFormat="1" applyFont="1" applyFill="1" applyBorder="1" applyAlignment="1" applyProtection="1">
      <alignment horizontal="right" vertical="center"/>
      <protection locked="0" hidden="1"/>
    </xf>
    <xf numFmtId="179" fontId="28" fillId="0" borderId="3" xfId="0" applyNumberFormat="1" applyFont="1" applyBorder="1" applyAlignment="1" applyProtection="1">
      <alignment horizontal="right" vertical="center"/>
      <protection hidden="1"/>
    </xf>
    <xf numFmtId="180" fontId="18" fillId="0" borderId="4" xfId="2" applyNumberFormat="1" applyFont="1" applyFill="1" applyBorder="1" applyAlignment="1" applyProtection="1">
      <alignment horizontal="right" vertical="center"/>
      <protection locked="0" hidden="1"/>
    </xf>
    <xf numFmtId="180" fontId="18" fillId="0" borderId="3" xfId="2" applyNumberFormat="1" applyFont="1" applyFill="1" applyBorder="1" applyAlignment="1" applyProtection="1">
      <alignment horizontal="right" vertical="center"/>
      <protection locked="0" hidden="1"/>
    </xf>
    <xf numFmtId="0" fontId="22" fillId="0" borderId="16" xfId="0" applyFont="1" applyBorder="1" applyAlignment="1" applyProtection="1">
      <alignment horizontal="left" vertical="center"/>
      <protection locked="0" hidden="1"/>
    </xf>
    <xf numFmtId="0" fontId="18" fillId="0" borderId="46" xfId="0" applyFont="1" applyBorder="1" applyAlignment="1" applyProtection="1">
      <alignment horizontal="center" vertical="center"/>
      <protection locked="0" hidden="1"/>
    </xf>
    <xf numFmtId="0" fontId="18" fillId="0" borderId="47" xfId="0" applyFont="1" applyBorder="1" applyAlignment="1" applyProtection="1">
      <alignment horizontal="center" vertical="center"/>
      <protection locked="0" hidden="1"/>
    </xf>
    <xf numFmtId="185" fontId="28" fillId="0" borderId="48" xfId="0" applyNumberFormat="1" applyFont="1" applyBorder="1" applyAlignment="1" applyProtection="1">
      <alignment horizontal="right" vertical="center"/>
      <protection hidden="1"/>
    </xf>
    <xf numFmtId="185" fontId="28" fillId="0" borderId="49" xfId="0" applyNumberFormat="1" applyFont="1" applyBorder="1" applyAlignment="1" applyProtection="1">
      <alignment horizontal="right" vertical="center"/>
      <protection hidden="1"/>
    </xf>
    <xf numFmtId="0" fontId="18" fillId="0" borderId="8" xfId="0" applyFont="1" applyBorder="1" applyAlignment="1" applyProtection="1">
      <alignment horizontal="left" vertical="center" indent="1"/>
      <protection locked="0" hidden="1"/>
    </xf>
    <xf numFmtId="0" fontId="18" fillId="0" borderId="10" xfId="0" applyFont="1" applyBorder="1" applyAlignment="1" applyProtection="1">
      <alignment horizontal="left" vertical="center" indent="1"/>
      <protection locked="0" hidden="1"/>
    </xf>
    <xf numFmtId="0" fontId="28" fillId="0" borderId="30" xfId="0" applyFont="1" applyBorder="1" applyAlignment="1" applyProtection="1">
      <alignment horizontal="left" vertical="center" indent="1"/>
      <protection hidden="1"/>
    </xf>
    <xf numFmtId="0" fontId="28" fillId="0" borderId="52" xfId="0" applyFont="1" applyBorder="1" applyAlignment="1" applyProtection="1">
      <alignment horizontal="left" vertical="center" indent="1"/>
      <protection hidden="1"/>
    </xf>
    <xf numFmtId="185" fontId="28" fillId="0" borderId="53" xfId="0" applyNumberFormat="1" applyFont="1" applyBorder="1" applyAlignment="1" applyProtection="1">
      <alignment horizontal="right" vertical="center"/>
      <protection hidden="1"/>
    </xf>
    <xf numFmtId="185" fontId="28" fillId="0" borderId="54" xfId="0" applyNumberFormat="1" applyFont="1" applyBorder="1" applyAlignment="1" applyProtection="1">
      <alignment horizontal="right" vertical="center"/>
      <protection hidden="1"/>
    </xf>
    <xf numFmtId="0" fontId="28" fillId="0" borderId="4" xfId="0" applyFont="1" applyBorder="1" applyAlignment="1" applyProtection="1">
      <alignment horizontal="left" vertical="center" indent="1"/>
      <protection hidden="1"/>
    </xf>
    <xf numFmtId="0" fontId="28" fillId="0" borderId="6" xfId="0" applyFont="1" applyBorder="1" applyAlignment="1" applyProtection="1">
      <alignment horizontal="left" vertical="center" indent="1"/>
      <protection hidden="1"/>
    </xf>
    <xf numFmtId="0" fontId="18" fillId="0" borderId="13" xfId="0" applyFont="1" applyBorder="1" applyAlignment="1" applyProtection="1">
      <alignment horizontal="left" vertical="center" indent="1"/>
      <protection locked="0" hidden="1"/>
    </xf>
    <xf numFmtId="0" fontId="18" fillId="0" borderId="2" xfId="0" applyFont="1" applyBorder="1" applyAlignment="1" applyProtection="1">
      <alignment horizontal="left" vertical="center" indent="1"/>
      <protection locked="0" hidden="1"/>
    </xf>
    <xf numFmtId="0" fontId="18" fillId="0" borderId="8" xfId="0" applyFont="1" applyBorder="1" applyAlignment="1" applyProtection="1">
      <alignment horizontal="left" vertical="center"/>
      <protection locked="0" hidden="1"/>
    </xf>
    <xf numFmtId="185" fontId="28" fillId="0" borderId="44" xfId="0" applyNumberFormat="1" applyFont="1" applyBorder="1" applyAlignment="1" applyProtection="1">
      <alignment horizontal="right" vertical="center"/>
      <protection hidden="1"/>
    </xf>
    <xf numFmtId="185" fontId="28" fillId="0" borderId="45" xfId="0" applyNumberFormat="1" applyFont="1" applyBorder="1" applyAlignment="1" applyProtection="1">
      <alignment horizontal="right" vertical="center"/>
      <protection hidden="1"/>
    </xf>
    <xf numFmtId="185" fontId="28" fillId="0" borderId="7" xfId="0" applyNumberFormat="1" applyFont="1" applyBorder="1" applyAlignment="1" applyProtection="1">
      <alignment horizontal="right" vertical="center"/>
      <protection hidden="1"/>
    </xf>
    <xf numFmtId="0" fontId="18" fillId="0" borderId="39" xfId="0" applyFont="1" applyBorder="1" applyAlignment="1" applyProtection="1">
      <alignment horizontal="left" vertical="center"/>
      <protection locked="0" hidden="1"/>
    </xf>
    <xf numFmtId="0" fontId="18" fillId="0" borderId="35" xfId="0" applyFont="1" applyBorder="1" applyAlignment="1" applyProtection="1">
      <alignment horizontal="left" vertical="center"/>
      <protection locked="0" hidden="1"/>
    </xf>
    <xf numFmtId="0" fontId="18" fillId="0" borderId="16" xfId="0" applyFont="1" applyBorder="1" applyAlignment="1" applyProtection="1">
      <alignment horizontal="left" vertical="center"/>
      <protection locked="0" hidden="1"/>
    </xf>
    <xf numFmtId="0" fontId="18" fillId="0" borderId="62" xfId="0" applyFont="1" applyBorder="1" applyAlignment="1" applyProtection="1">
      <alignment horizontal="left" vertical="center"/>
      <protection locked="0" hidden="1"/>
    </xf>
    <xf numFmtId="0" fontId="18" fillId="0" borderId="63" xfId="0" applyFont="1" applyBorder="1" applyAlignment="1" applyProtection="1">
      <alignment horizontal="left" vertical="center"/>
      <protection locked="0" hidden="1"/>
    </xf>
    <xf numFmtId="0" fontId="18" fillId="0" borderId="4" xfId="0" applyFont="1" applyBorder="1" applyAlignment="1" applyProtection="1">
      <alignment horizontal="left" vertical="center"/>
      <protection locked="0" hidden="1"/>
    </xf>
    <xf numFmtId="185" fontId="28" fillId="0" borderId="3" xfId="0" applyNumberFormat="1" applyFont="1" applyBorder="1" applyAlignment="1" applyProtection="1">
      <alignment horizontal="right" vertical="center"/>
      <protection hidden="1"/>
    </xf>
    <xf numFmtId="0" fontId="18" fillId="0" borderId="13" xfId="0" applyFont="1" applyBorder="1" applyAlignment="1" applyProtection="1">
      <alignment horizontal="left" vertical="center"/>
      <protection locked="0" hidden="1"/>
    </xf>
    <xf numFmtId="185" fontId="28" fillId="0" borderId="1" xfId="0" applyNumberFormat="1" applyFont="1" applyBorder="1" applyAlignment="1" applyProtection="1">
      <alignment horizontal="right" vertical="center"/>
      <protection hidden="1"/>
    </xf>
    <xf numFmtId="0" fontId="22" fillId="0" borderId="64" xfId="0" applyFont="1" applyBorder="1" applyProtection="1">
      <alignment vertical="center"/>
      <protection locked="0"/>
    </xf>
    <xf numFmtId="0" fontId="22" fillId="0" borderId="19" xfId="0" applyFont="1" applyBorder="1" applyProtection="1">
      <alignment vertical="center"/>
      <protection locked="0"/>
    </xf>
    <xf numFmtId="178" fontId="28" fillId="0" borderId="53" xfId="0" applyNumberFormat="1" applyFont="1" applyBorder="1" applyAlignment="1" applyProtection="1">
      <alignment horizontal="right" vertical="center" shrinkToFit="1"/>
      <protection hidden="1"/>
    </xf>
    <xf numFmtId="178" fontId="28" fillId="0" borderId="54" xfId="0" applyNumberFormat="1" applyFont="1" applyBorder="1" applyAlignment="1" applyProtection="1">
      <alignment horizontal="right" vertical="center" shrinkToFit="1"/>
      <protection hidden="1"/>
    </xf>
    <xf numFmtId="180" fontId="18" fillId="0" borderId="56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57" xfId="2" applyNumberFormat="1" applyFont="1" applyFill="1" applyBorder="1" applyAlignment="1" applyProtection="1">
      <alignment horizontal="right" vertical="center" shrinkToFit="1"/>
      <protection locked="0" hidden="1"/>
    </xf>
    <xf numFmtId="178" fontId="40" fillId="0" borderId="48" xfId="0" applyNumberFormat="1" applyFont="1" applyBorder="1" applyAlignment="1" applyProtection="1">
      <alignment horizontal="right" vertical="center" shrinkToFit="1"/>
      <protection hidden="1"/>
    </xf>
    <xf numFmtId="178" fontId="40" fillId="0" borderId="49" xfId="0" applyNumberFormat="1" applyFont="1" applyBorder="1" applyAlignment="1" applyProtection="1">
      <alignment horizontal="right" vertical="center" shrinkToFit="1"/>
      <protection hidden="1"/>
    </xf>
    <xf numFmtId="180" fontId="18" fillId="0" borderId="22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25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48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49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50" xfId="2" applyNumberFormat="1" applyFont="1" applyFill="1" applyBorder="1" applyAlignment="1" applyProtection="1">
      <alignment horizontal="right" vertical="center" shrinkToFit="1"/>
      <protection locked="0" hidden="1"/>
    </xf>
    <xf numFmtId="178" fontId="40" fillId="0" borderId="44" xfId="0" applyNumberFormat="1" applyFont="1" applyBorder="1" applyAlignment="1" applyProtection="1">
      <alignment horizontal="right" vertical="center" shrinkToFit="1"/>
      <protection hidden="1"/>
    </xf>
    <xf numFmtId="178" fontId="40" fillId="0" borderId="7" xfId="0" applyNumberFormat="1" applyFont="1" applyBorder="1" applyAlignment="1" applyProtection="1">
      <alignment horizontal="right" vertical="center" shrinkToFit="1"/>
      <protection hidden="1"/>
    </xf>
    <xf numFmtId="180" fontId="18" fillId="0" borderId="39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8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44" xfId="2" applyNumberFormat="1" applyFont="1" applyFill="1" applyBorder="1" applyAlignment="1" applyProtection="1">
      <alignment horizontal="right" vertical="center" shrinkToFit="1"/>
      <protection locked="0" hidden="1"/>
    </xf>
    <xf numFmtId="178" fontId="28" fillId="0" borderId="44" xfId="0" applyNumberFormat="1" applyFont="1" applyBorder="1" applyAlignment="1" applyProtection="1">
      <alignment horizontal="right" vertical="center" shrinkToFit="1"/>
      <protection hidden="1"/>
    </xf>
    <xf numFmtId="178" fontId="28" fillId="0" borderId="49" xfId="0" applyNumberFormat="1" applyFont="1" applyBorder="1" applyAlignment="1" applyProtection="1">
      <alignment horizontal="right" vertical="center" shrinkToFit="1"/>
      <protection hidden="1"/>
    </xf>
    <xf numFmtId="180" fontId="18" fillId="0" borderId="55" xfId="2" applyNumberFormat="1" applyFont="1" applyFill="1" applyBorder="1" applyAlignment="1" applyProtection="1">
      <alignment horizontal="right" vertical="center" shrinkToFit="1"/>
      <protection locked="0" hidden="1"/>
    </xf>
    <xf numFmtId="178" fontId="40" fillId="0" borderId="45" xfId="0" applyNumberFormat="1" applyFont="1" applyBorder="1" applyAlignment="1" applyProtection="1">
      <alignment horizontal="right" vertical="center" shrinkToFit="1"/>
      <protection hidden="1"/>
    </xf>
    <xf numFmtId="180" fontId="18" fillId="0" borderId="35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45" xfId="2" applyNumberFormat="1" applyFont="1" applyFill="1" applyBorder="1" applyAlignment="1" applyProtection="1">
      <alignment horizontal="right" vertical="center" shrinkToFit="1"/>
      <protection locked="0" hidden="1"/>
    </xf>
    <xf numFmtId="178" fontId="28" fillId="0" borderId="45" xfId="0" applyNumberFormat="1" applyFont="1" applyBorder="1" applyAlignment="1" applyProtection="1">
      <alignment horizontal="right" vertical="center" shrinkToFit="1"/>
      <protection hidden="1"/>
    </xf>
    <xf numFmtId="180" fontId="18" fillId="0" borderId="61" xfId="2" applyNumberFormat="1" applyFont="1" applyFill="1" applyBorder="1" applyAlignment="1" applyProtection="1">
      <alignment horizontal="right" vertical="center" shrinkToFit="1"/>
      <protection locked="0" hidden="1"/>
    </xf>
    <xf numFmtId="178" fontId="40" fillId="0" borderId="3" xfId="0" applyNumberFormat="1" applyFont="1" applyBorder="1" applyAlignment="1" applyProtection="1">
      <alignment horizontal="right" vertical="center" shrinkToFit="1"/>
      <protection hidden="1"/>
    </xf>
    <xf numFmtId="180" fontId="18" fillId="0" borderId="4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3" xfId="2" applyNumberFormat="1" applyFont="1" applyFill="1" applyBorder="1" applyAlignment="1" applyProtection="1">
      <alignment horizontal="right" vertical="center" shrinkToFit="1"/>
      <protection locked="0" hidden="1"/>
    </xf>
    <xf numFmtId="178" fontId="28" fillId="0" borderId="3" xfId="0" applyNumberFormat="1" applyFont="1" applyBorder="1" applyAlignment="1" applyProtection="1">
      <alignment horizontal="right" vertical="center" shrinkToFit="1"/>
      <protection hidden="1"/>
    </xf>
    <xf numFmtId="180" fontId="18" fillId="0" borderId="60" xfId="2" applyNumberFormat="1" applyFont="1" applyFill="1" applyBorder="1" applyAlignment="1" applyProtection="1">
      <alignment horizontal="right" vertical="center" shrinkToFit="1"/>
      <protection locked="0" hidden="1"/>
    </xf>
    <xf numFmtId="180" fontId="18" fillId="0" borderId="1" xfId="2" applyNumberFormat="1" applyFont="1" applyFill="1" applyBorder="1" applyAlignment="1" applyProtection="1">
      <alignment horizontal="right" vertical="center" shrinkToFit="1"/>
      <protection locked="0" hidden="1"/>
    </xf>
    <xf numFmtId="178" fontId="28" fillId="0" borderId="1" xfId="0" applyNumberFormat="1" applyFont="1" applyBorder="1" applyAlignment="1" applyProtection="1">
      <alignment horizontal="right" vertical="center" shrinkToFit="1"/>
      <protection hidden="1"/>
    </xf>
    <xf numFmtId="178" fontId="40" fillId="0" borderId="1" xfId="0" applyNumberFormat="1" applyFont="1" applyBorder="1" applyAlignment="1" applyProtection="1">
      <alignment horizontal="right" vertical="center" shrinkToFit="1"/>
      <protection hidden="1"/>
    </xf>
    <xf numFmtId="180" fontId="18" fillId="0" borderId="13" xfId="2" applyNumberFormat="1" applyFont="1" applyFill="1" applyBorder="1" applyAlignment="1" applyProtection="1">
      <alignment horizontal="right" vertical="center" shrinkToFit="1"/>
      <protection locked="0" hidden="1"/>
    </xf>
    <xf numFmtId="0" fontId="18" fillId="2" borderId="1" xfId="0" applyFont="1" applyFill="1" applyBorder="1" applyAlignment="1" applyProtection="1">
      <alignment horizontal="center" vertical="center" wrapText="1"/>
      <protection locked="0" hidden="1"/>
    </xf>
    <xf numFmtId="0" fontId="18" fillId="2" borderId="3" xfId="0" applyFont="1" applyFill="1" applyBorder="1" applyAlignment="1" applyProtection="1">
      <alignment horizontal="center" vertical="center" wrapText="1"/>
      <protection locked="0" hidden="1"/>
    </xf>
    <xf numFmtId="0" fontId="18" fillId="2" borderId="3" xfId="0" applyFont="1" applyFill="1" applyBorder="1" applyAlignment="1" applyProtection="1">
      <alignment horizontal="center" vertical="center"/>
      <protection locked="0" hidden="1"/>
    </xf>
    <xf numFmtId="0" fontId="18" fillId="2" borderId="13" xfId="0" applyFont="1" applyFill="1" applyBorder="1" applyAlignment="1" applyProtection="1">
      <alignment horizontal="center" vertical="center" wrapText="1"/>
      <protection locked="0" hidden="1"/>
    </xf>
    <xf numFmtId="0" fontId="18" fillId="2" borderId="4" xfId="0" applyFont="1" applyFill="1" applyBorder="1" applyAlignment="1" applyProtection="1">
      <alignment horizontal="center" vertical="center"/>
      <protection locked="0" hidden="1"/>
    </xf>
    <xf numFmtId="0" fontId="18" fillId="2" borderId="58" xfId="0" applyFont="1" applyFill="1" applyBorder="1" applyAlignment="1" applyProtection="1">
      <alignment horizontal="center" vertical="center" wrapText="1"/>
      <protection locked="0" hidden="1"/>
    </xf>
    <xf numFmtId="0" fontId="18" fillId="2" borderId="59" xfId="0" applyFont="1" applyFill="1" applyBorder="1" applyAlignment="1" applyProtection="1">
      <alignment horizontal="center" vertical="center"/>
      <protection locked="0" hidden="1"/>
    </xf>
    <xf numFmtId="0" fontId="18" fillId="2" borderId="23" xfId="0" applyFont="1" applyFill="1" applyBorder="1" applyAlignment="1" applyProtection="1">
      <alignment horizontal="center" vertical="center" wrapText="1"/>
      <protection locked="0" hidden="1"/>
    </xf>
    <xf numFmtId="0" fontId="18" fillId="2" borderId="27" xfId="0" applyFont="1" applyFill="1" applyBorder="1" applyAlignment="1" applyProtection="1">
      <alignment horizontal="center" vertical="center"/>
      <protection locked="0" hidden="1"/>
    </xf>
    <xf numFmtId="0" fontId="18" fillId="2" borderId="17" xfId="0" applyFont="1" applyFill="1" applyBorder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 applyProtection="1">
      <alignment horizontal="center" vertical="center"/>
      <protection locked="0" hidden="1"/>
    </xf>
    <xf numFmtId="0" fontId="18" fillId="2" borderId="20" xfId="0" applyFont="1" applyFill="1" applyBorder="1" applyAlignment="1" applyProtection="1">
      <alignment horizontal="center" vertical="center"/>
      <protection locked="0" hidden="1"/>
    </xf>
    <xf numFmtId="0" fontId="18" fillId="0" borderId="64" xfId="0" applyFont="1" applyBorder="1" applyProtection="1">
      <alignment vertical="center"/>
      <protection locked="0"/>
    </xf>
    <xf numFmtId="0" fontId="18" fillId="0" borderId="19" xfId="0" applyFont="1" applyBorder="1" applyProtection="1">
      <alignment vertical="center"/>
      <protection locked="0"/>
    </xf>
    <xf numFmtId="180" fontId="18" fillId="0" borderId="51" xfId="2" applyNumberFormat="1" applyFont="1" applyFill="1" applyBorder="1" applyAlignment="1" applyProtection="1">
      <alignment horizontal="right" vertical="center" shrinkToFit="1"/>
      <protection locked="0" hidden="1"/>
    </xf>
    <xf numFmtId="178" fontId="28" fillId="0" borderId="1" xfId="0" applyNumberFormat="1" applyFont="1" applyBorder="1" applyAlignment="1" applyProtection="1">
      <alignment horizontal="right" vertical="center"/>
      <protection hidden="1"/>
    </xf>
    <xf numFmtId="178" fontId="28" fillId="0" borderId="45" xfId="0" applyNumberFormat="1" applyFont="1" applyBorder="1" applyAlignment="1" applyProtection="1">
      <alignment horizontal="right" vertical="center"/>
      <protection hidden="1"/>
    </xf>
    <xf numFmtId="178" fontId="28" fillId="0" borderId="44" xfId="0" applyNumberFormat="1" applyFont="1" applyBorder="1" applyAlignment="1" applyProtection="1">
      <alignment horizontal="right" vertical="center"/>
      <protection hidden="1"/>
    </xf>
    <xf numFmtId="178" fontId="28" fillId="0" borderId="3" xfId="0" applyNumberFormat="1" applyFont="1" applyBorder="1" applyAlignment="1" applyProtection="1">
      <alignment horizontal="right" vertical="center"/>
      <protection hidden="1"/>
    </xf>
    <xf numFmtId="178" fontId="28" fillId="0" borderId="7" xfId="0" applyNumberFormat="1" applyFont="1" applyBorder="1" applyAlignment="1" applyProtection="1">
      <alignment horizontal="right" vertical="center"/>
      <protection hidden="1"/>
    </xf>
    <xf numFmtId="178" fontId="28" fillId="0" borderId="49" xfId="0" applyNumberFormat="1" applyFont="1" applyBorder="1" applyAlignment="1" applyProtection="1">
      <alignment horizontal="right" vertical="center"/>
      <protection hidden="1"/>
    </xf>
    <xf numFmtId="178" fontId="28" fillId="0" borderId="53" xfId="0" applyNumberFormat="1" applyFont="1" applyBorder="1" applyAlignment="1" applyProtection="1">
      <alignment horizontal="right" vertical="center"/>
      <protection hidden="1"/>
    </xf>
    <xf numFmtId="178" fontId="28" fillId="0" borderId="54" xfId="0" applyNumberFormat="1" applyFont="1" applyBorder="1" applyAlignment="1" applyProtection="1">
      <alignment horizontal="right" vertical="center"/>
      <protection hidden="1"/>
    </xf>
    <xf numFmtId="178" fontId="28" fillId="0" borderId="48" xfId="0" applyNumberFormat="1" applyFont="1" applyBorder="1" applyAlignment="1" applyProtection="1">
      <alignment horizontal="right" vertical="center"/>
      <protection hidden="1"/>
    </xf>
  </cellXfs>
  <cellStyles count="3">
    <cellStyle name="ハイパーリンク" xfId="1" builtinId="8"/>
    <cellStyle name="桁区切り" xfId="2" builtinId="6"/>
    <cellStyle name="標準" xfId="0" builtinId="0"/>
  </cellStyles>
  <dxfs count="15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ba-nas\E\&#32207;&#21209;&#37096;%20back%20up\&#32113;&#35336;\&#32113;&#35336;&#26360;\&#32113;&#35336;&#36039;&#26009;&#9313;&#65288;&#27598;&#26376;&#22577;&#21578;&#20998;&#65289;\&#26032;&#36554;&#36895;&#22577;(&#27598;&#26376;)&#65281;\&#8470;2&#12539;&#12539;&#36895;&#22577;&#38598;&#35336;A3&#65288;&#27598;&#26376;&#65289;\&#21315;&#33865;&#30476;\&#36554;&#31278;&#26376;&#21029;(2016)\&#26032;&#36554;&#30331;&#37682;&#21488;&#25968;&#36895;&#22577;&#65288;H28&#65289;A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tn-sode\Desktop\&#26032;&#36554;&#30331;&#37682;&#21488;&#25968;&#36895;&#22577;&#65288;H26-111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種別台数表14.1月～6月"/>
      <sheetName val="16年間集計表"/>
      <sheetName val="車種別台数表16.12"/>
      <sheetName val="車種別台数表16.11"/>
      <sheetName val="車種別台数表16.10"/>
      <sheetName val="車種別台数表16.09"/>
      <sheetName val="車種別台数表16.08"/>
      <sheetName val="車種別台数表16.07"/>
      <sheetName val="車種別台数表16.06"/>
      <sheetName val="車種別台数表16.05"/>
      <sheetName val="車種別台数表16.04"/>
      <sheetName val="Graph1"/>
      <sheetName val="車種別台数表16.03"/>
      <sheetName val="車種別台数表16.02"/>
      <sheetName val="車種別台数表16.01"/>
      <sheetName val="車種別台数表10.累計"/>
      <sheetName val="集計（16.12)"/>
      <sheetName val="集計（16.11)"/>
      <sheetName val="集計（16.10)"/>
      <sheetName val="集計（16.09)"/>
      <sheetName val="集計（16.08)"/>
      <sheetName val="集計（16.07) "/>
      <sheetName val="集計（16.06)"/>
      <sheetName val="集計（16.05)"/>
      <sheetName val="集計（16.04) "/>
      <sheetName val="集計（16.03) "/>
      <sheetName val="集計（16.02)"/>
      <sheetName val="集計（16.01)"/>
      <sheetName val="集計（15塁j計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>
        <row r="126">
          <cell r="AG126" t="str">
            <v>2016.01</v>
          </cell>
        </row>
        <row r="127">
          <cell r="AG127" t="str">
            <v>2016.02</v>
          </cell>
        </row>
        <row r="128">
          <cell r="AG128" t="str">
            <v>2016.03</v>
          </cell>
        </row>
        <row r="129">
          <cell r="AG129" t="str">
            <v>2016.04</v>
          </cell>
        </row>
        <row r="130">
          <cell r="AG130" t="str">
            <v>2016.05</v>
          </cell>
        </row>
        <row r="131">
          <cell r="AG131" t="str">
            <v>2016.06</v>
          </cell>
        </row>
        <row r="132">
          <cell r="AG132" t="str">
            <v>2016.07</v>
          </cell>
        </row>
        <row r="133">
          <cell r="AG133" t="str">
            <v>2016.08</v>
          </cell>
        </row>
        <row r="134">
          <cell r="AG134" t="str">
            <v>2016.09</v>
          </cell>
        </row>
        <row r="135">
          <cell r="AG135" t="str">
            <v>2016.10</v>
          </cell>
        </row>
        <row r="136">
          <cell r="AG136" t="str">
            <v>2016.11</v>
          </cell>
        </row>
        <row r="137">
          <cell r="AG137" t="str">
            <v>2016.12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&quot;年間集計表"/>
      <sheetName val="車種別台数表14.12"/>
      <sheetName val="車種別台数表14.11"/>
      <sheetName val="車種別台数表14.10"/>
      <sheetName val="車種別台数表14.09"/>
      <sheetName val="車種別台数表14.08"/>
      <sheetName val="車種別台数表14.07"/>
      <sheetName val="車種別台数表14.1月～6月"/>
      <sheetName val="車種別台数表14.06"/>
      <sheetName val="車種別台数表14.05"/>
      <sheetName val="車種別台数表14.04"/>
      <sheetName val="車種別台数表14.03"/>
      <sheetName val="車種別台数表14.02"/>
      <sheetName val="車種別台数表14.01"/>
      <sheetName val="車種別台数表10.累計"/>
      <sheetName val="集計（14.12)"/>
      <sheetName val="集計（14.11)"/>
      <sheetName val="集計（14.10)"/>
      <sheetName val="集計（14.09)"/>
      <sheetName val="集計（14.08)"/>
      <sheetName val="集計（14.07) "/>
      <sheetName val="集計（14.06)"/>
      <sheetName val="集計（14.05)"/>
      <sheetName val="集計（14.04) "/>
      <sheetName val="集計（14.03) "/>
      <sheetName val="集計（14.02)"/>
      <sheetName val="集計（14.01)"/>
      <sheetName val="集計（14塁j計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6">
          <cell r="AG126">
            <v>2014.01</v>
          </cell>
        </row>
        <row r="127">
          <cell r="AG127">
            <v>2014.02</v>
          </cell>
        </row>
        <row r="128">
          <cell r="AG128">
            <v>2014.03</v>
          </cell>
        </row>
        <row r="129">
          <cell r="AG129">
            <v>2014.04</v>
          </cell>
        </row>
        <row r="130">
          <cell r="AG130">
            <v>2014.05</v>
          </cell>
        </row>
        <row r="131">
          <cell r="AG131">
            <v>2014.06</v>
          </cell>
        </row>
        <row r="132">
          <cell r="AG132">
            <v>2014.07</v>
          </cell>
        </row>
        <row r="133">
          <cell r="AG133">
            <v>2014.08</v>
          </cell>
        </row>
        <row r="134">
          <cell r="AG134">
            <v>2014.09</v>
          </cell>
        </row>
        <row r="135">
          <cell r="AG135" t="str">
            <v>2014.10</v>
          </cell>
        </row>
        <row r="136">
          <cell r="AG136">
            <v>2014.11</v>
          </cell>
        </row>
        <row r="137">
          <cell r="AG137">
            <v>2014.12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kikaku@chibajihan.jp" TargetMode="External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178"/>
  <sheetViews>
    <sheetView showGridLines="0" showZeros="0" view="pageBreakPreview" zoomScale="90" zoomScaleNormal="100" zoomScaleSheetLayoutView="90" workbookViewId="0">
      <pane xSplit="1" ySplit="4" topLeftCell="B35" activePane="bottomRight" state="frozen"/>
      <selection activeCell="B5" sqref="B5"/>
      <selection pane="topRight" activeCell="B5" sqref="B5"/>
      <selection pane="bottomLeft" activeCell="B5" sqref="B5"/>
      <selection pane="bottomRight" activeCell="L52" sqref="L52"/>
    </sheetView>
  </sheetViews>
  <sheetFormatPr defaultRowHeight="16.5"/>
  <cols>
    <col min="1" max="1" width="6.125" style="210" customWidth="1"/>
    <col min="2" max="2" width="9.25" style="50" customWidth="1"/>
    <col min="3" max="3" width="6.625" style="208" customWidth="1"/>
    <col min="4" max="4" width="9.25" style="50" customWidth="1"/>
    <col min="5" max="5" width="6.625" style="208" customWidth="1"/>
    <col min="6" max="6" width="9.25" style="50" customWidth="1"/>
    <col min="7" max="7" width="6.625" style="208" customWidth="1"/>
    <col min="8" max="8" width="9.25" style="50" customWidth="1"/>
    <col min="9" max="9" width="6.625" style="208" customWidth="1"/>
    <col min="10" max="10" width="9.25" style="50" customWidth="1"/>
    <col min="11" max="11" width="6.625" style="208" customWidth="1"/>
    <col min="12" max="12" width="9.25" style="50" customWidth="1"/>
    <col min="13" max="13" width="6.625" style="208" customWidth="1"/>
    <col min="14" max="14" width="9.25" style="50" customWidth="1"/>
    <col min="15" max="15" width="6.625" style="208" customWidth="1"/>
    <col min="16" max="16" width="9.25" style="50" customWidth="1"/>
    <col min="17" max="17" width="6.625" style="208" customWidth="1"/>
    <col min="18" max="18" width="9.25" style="50" customWidth="1"/>
    <col min="19" max="19" width="6.625" style="208" customWidth="1"/>
    <col min="20" max="20" width="9.25" style="208" customWidth="1"/>
    <col min="21" max="21" width="6.75" style="208" customWidth="1"/>
    <col min="22" max="22" width="9.25" style="50" customWidth="1"/>
    <col min="23" max="23" width="6.625" style="208" customWidth="1"/>
    <col min="24" max="24" width="9.125" style="50" customWidth="1"/>
    <col min="25" max="25" width="6.625" style="208" customWidth="1"/>
    <col min="26" max="26" width="9.25" style="50" customWidth="1"/>
    <col min="27" max="27" width="6.625" style="208" customWidth="1"/>
    <col min="28" max="28" width="9.25" style="50" customWidth="1"/>
    <col min="29" max="29" width="6.625" style="208" customWidth="1"/>
    <col min="30" max="30" width="12.75" style="209" customWidth="1"/>
    <col min="31" max="31" width="6.625" style="210" customWidth="1"/>
    <col min="32" max="33" width="9" style="210"/>
    <col min="34" max="34" width="0" style="210" hidden="1" customWidth="1"/>
    <col min="35" max="16384" width="9" style="210"/>
  </cols>
  <sheetData>
    <row r="1" spans="1:34" ht="16.5" customHeight="1">
      <c r="A1" s="126" t="s">
        <v>0</v>
      </c>
    </row>
    <row r="2" spans="1:34" ht="14.25" customHeight="1">
      <c r="B2" s="312" t="s">
        <v>1</v>
      </c>
      <c r="C2" s="312"/>
      <c r="D2" s="312"/>
      <c r="E2" s="312"/>
      <c r="AA2" s="313" t="s">
        <v>163</v>
      </c>
      <c r="AB2" s="313"/>
      <c r="AC2" s="313"/>
      <c r="AD2" s="211" t="s">
        <v>483</v>
      </c>
    </row>
    <row r="3" spans="1:34" ht="14.25" customHeight="1">
      <c r="A3" s="212" t="s">
        <v>2</v>
      </c>
      <c r="B3" s="310" t="s">
        <v>235</v>
      </c>
      <c r="C3" s="311"/>
      <c r="D3" s="310" t="s">
        <v>319</v>
      </c>
      <c r="E3" s="311"/>
      <c r="F3" s="310" t="s">
        <v>3</v>
      </c>
      <c r="G3" s="311"/>
      <c r="H3" s="310" t="s">
        <v>4</v>
      </c>
      <c r="I3" s="311"/>
      <c r="J3" s="310" t="s">
        <v>5</v>
      </c>
      <c r="K3" s="311"/>
      <c r="L3" s="310" t="s">
        <v>6</v>
      </c>
      <c r="M3" s="311"/>
      <c r="N3" s="310" t="s">
        <v>7</v>
      </c>
      <c r="O3" s="311"/>
      <c r="P3" s="310" t="s">
        <v>8</v>
      </c>
      <c r="Q3" s="311"/>
      <c r="R3" s="310" t="s">
        <v>9</v>
      </c>
      <c r="S3" s="311"/>
      <c r="T3" s="310" t="s">
        <v>10</v>
      </c>
      <c r="U3" s="311"/>
      <c r="V3" s="310" t="s">
        <v>11</v>
      </c>
      <c r="W3" s="311"/>
      <c r="X3" s="314" t="s">
        <v>275</v>
      </c>
      <c r="Y3" s="315"/>
      <c r="Z3" s="310" t="s">
        <v>12</v>
      </c>
      <c r="AA3" s="311"/>
      <c r="AB3" s="310" t="s">
        <v>13</v>
      </c>
      <c r="AC3" s="311"/>
      <c r="AD3" s="213"/>
      <c r="AE3" s="214" t="s">
        <v>2</v>
      </c>
    </row>
    <row r="4" spans="1:34" ht="14.25" customHeight="1">
      <c r="A4" s="215" t="s">
        <v>14</v>
      </c>
      <c r="B4" s="74" t="s">
        <v>15</v>
      </c>
      <c r="C4" s="216" t="s">
        <v>16</v>
      </c>
      <c r="D4" s="74" t="s">
        <v>15</v>
      </c>
      <c r="E4" s="216" t="s">
        <v>16</v>
      </c>
      <c r="F4" s="74" t="s">
        <v>15</v>
      </c>
      <c r="G4" s="216" t="s">
        <v>16</v>
      </c>
      <c r="H4" s="74" t="s">
        <v>15</v>
      </c>
      <c r="I4" s="216" t="s">
        <v>16</v>
      </c>
      <c r="J4" s="74" t="s">
        <v>15</v>
      </c>
      <c r="K4" s="216" t="s">
        <v>16</v>
      </c>
      <c r="L4" s="74" t="s">
        <v>15</v>
      </c>
      <c r="M4" s="216" t="s">
        <v>16</v>
      </c>
      <c r="N4" s="74" t="s">
        <v>15</v>
      </c>
      <c r="O4" s="216" t="s">
        <v>16</v>
      </c>
      <c r="P4" s="74" t="s">
        <v>15</v>
      </c>
      <c r="Q4" s="216" t="s">
        <v>16</v>
      </c>
      <c r="R4" s="74" t="s">
        <v>15</v>
      </c>
      <c r="S4" s="216" t="s">
        <v>16</v>
      </c>
      <c r="T4" s="74" t="s">
        <v>15</v>
      </c>
      <c r="U4" s="216" t="s">
        <v>16</v>
      </c>
      <c r="V4" s="74" t="s">
        <v>15</v>
      </c>
      <c r="W4" s="216" t="s">
        <v>16</v>
      </c>
      <c r="X4" s="74" t="s">
        <v>15</v>
      </c>
      <c r="Y4" s="216" t="s">
        <v>16</v>
      </c>
      <c r="Z4" s="74" t="s">
        <v>15</v>
      </c>
      <c r="AA4" s="216" t="s">
        <v>16</v>
      </c>
      <c r="AB4" s="74" t="s">
        <v>15</v>
      </c>
      <c r="AC4" s="216" t="s">
        <v>16</v>
      </c>
      <c r="AD4" s="48" t="s">
        <v>17</v>
      </c>
      <c r="AE4" s="217" t="s">
        <v>14</v>
      </c>
    </row>
    <row r="5" spans="1:34" ht="15.75" customHeight="1">
      <c r="A5" s="218"/>
      <c r="B5" s="49"/>
      <c r="C5" s="78">
        <f>SUM(車種別台数表24.12:車種別台数表25.01!C5)</f>
        <v>0</v>
      </c>
      <c r="D5" s="49"/>
      <c r="E5" s="78">
        <f>SUM(車種別台数表24.12:車種別台数表25.01!E5)</f>
        <v>0</v>
      </c>
      <c r="F5" s="49" t="s">
        <v>18</v>
      </c>
      <c r="G5" s="78">
        <f>SUM(車種別台数表24.12:車種別台数表25.01!G5)</f>
        <v>1386</v>
      </c>
      <c r="H5" s="49"/>
      <c r="I5" s="78">
        <f>SUM(車種別台数表24.12:車種別台数表25.01!I5)</f>
        <v>0</v>
      </c>
      <c r="J5" s="49" t="s">
        <v>322</v>
      </c>
      <c r="K5" s="78">
        <f>SUM(車種別台数表24.12:車種別台数表25.01!K5)</f>
        <v>1335</v>
      </c>
      <c r="L5" s="49" t="s">
        <v>323</v>
      </c>
      <c r="M5" s="78">
        <f>SUM(車種別台数表24.12:車種別台数表25.01!M5)</f>
        <v>32</v>
      </c>
      <c r="N5" s="49" t="s">
        <v>215</v>
      </c>
      <c r="O5" s="78">
        <f>SUM(車種別台数表24.12:車種別台数表25.01!O5)</f>
        <v>0</v>
      </c>
      <c r="P5" s="49" t="s">
        <v>324</v>
      </c>
      <c r="Q5" s="78">
        <f>SUM(車種別台数表24.12:車種別台数表25.01!Q5)</f>
        <v>369</v>
      </c>
      <c r="R5" s="49" t="s">
        <v>448</v>
      </c>
      <c r="S5" s="78">
        <f>SUM(車種別台数表24.12:車種別台数表25.01!S5)</f>
        <v>2</v>
      </c>
      <c r="T5" s="49" t="s">
        <v>429</v>
      </c>
      <c r="U5" s="78">
        <f>SUM(車種別台数表24.12:車種別台数表25.01!U5)</f>
        <v>38</v>
      </c>
      <c r="V5" s="49" t="s">
        <v>331</v>
      </c>
      <c r="W5" s="78">
        <f>SUM(車種別台数表24.12:車種別台数表25.01!W5)</f>
        <v>216</v>
      </c>
      <c r="X5" s="49" t="s">
        <v>326</v>
      </c>
      <c r="Y5" s="78">
        <f>SUM(車種別台数表24.12:車種別台数表25.01!Y5)</f>
        <v>147</v>
      </c>
      <c r="AA5" s="78">
        <f>SUM(車種別台数表24.12:車種別台数表25.01!AA5)</f>
        <v>0</v>
      </c>
      <c r="AB5" s="49"/>
      <c r="AC5" s="78">
        <f>SUM(車種別台数表24.12:車種別台数表25.01!AC5)</f>
        <v>0</v>
      </c>
      <c r="AD5" s="79"/>
      <c r="AE5" s="219"/>
      <c r="AH5" s="220">
        <v>2011.01</v>
      </c>
    </row>
    <row r="6" spans="1:34" ht="15.75" customHeight="1">
      <c r="A6" s="221"/>
      <c r="B6" s="49"/>
      <c r="C6" s="78">
        <f>SUM(車種別台数表24.12:車種別台数表25.01!C6)</f>
        <v>0</v>
      </c>
      <c r="D6" s="49"/>
      <c r="E6" s="78">
        <f>SUM(車種別台数表24.12:車種別台数表25.01!E6)</f>
        <v>0</v>
      </c>
      <c r="F6" s="49"/>
      <c r="G6" s="78">
        <f>SUM(車種別台数表24.12:車種別台数表25.01!G6)</f>
        <v>0</v>
      </c>
      <c r="H6" s="49"/>
      <c r="I6" s="78">
        <f>SUM(車種別台数表24.12:車種別台数表25.01!I6)</f>
        <v>0</v>
      </c>
      <c r="J6" s="49" t="s">
        <v>315</v>
      </c>
      <c r="K6" s="78">
        <f>SUM(車種別台数表24.12:車種別台数表25.01!K6)</f>
        <v>1024</v>
      </c>
      <c r="L6" s="49"/>
      <c r="M6" s="78">
        <f>SUM(車種別台数表24.12:車種別台数表25.01!M6)</f>
        <v>0</v>
      </c>
      <c r="N6" s="49"/>
      <c r="O6" s="78">
        <f>SUM(車種別台数表24.12:車種別台数表25.01!O6)</f>
        <v>0</v>
      </c>
      <c r="P6" s="49" t="s">
        <v>327</v>
      </c>
      <c r="Q6" s="78">
        <f>SUM(車種別台数表24.12:車種別台数表25.01!Q6)</f>
        <v>308</v>
      </c>
      <c r="R6" s="49" t="s">
        <v>328</v>
      </c>
      <c r="S6" s="78">
        <f>SUM(車種別台数表24.12:車種別台数表25.01!S6)</f>
        <v>4</v>
      </c>
      <c r="T6" s="50"/>
      <c r="U6" s="78">
        <f>SUM(車種別台数表24.12:車種別台数表25.01!U6)</f>
        <v>0</v>
      </c>
      <c r="V6" s="49" t="s">
        <v>185</v>
      </c>
      <c r="W6" s="78">
        <f>SUM(車種別台数表24.12:車種別台数表25.01!W6)</f>
        <v>24</v>
      </c>
      <c r="X6" s="49"/>
      <c r="Y6" s="78">
        <f>SUM(車種別台数表24.12:車種別台数表25.01!Y6)</f>
        <v>0</v>
      </c>
      <c r="AA6" s="78">
        <f>SUM(車種別台数表24.12:車種別台数表25.01!AA6)</f>
        <v>0</v>
      </c>
      <c r="AB6" s="49"/>
      <c r="AC6" s="78">
        <f>SUM(車種別台数表24.12:車種別台数表25.01!AC6)</f>
        <v>0</v>
      </c>
      <c r="AD6" s="79"/>
      <c r="AE6" s="222"/>
      <c r="AH6" s="220">
        <v>2011.02</v>
      </c>
    </row>
    <row r="7" spans="1:34" ht="15.75" customHeight="1">
      <c r="A7" s="223"/>
      <c r="B7" s="49"/>
      <c r="C7" s="78">
        <f>SUM(車種別台数表24.12:車種別台数表25.01!C7)</f>
        <v>0</v>
      </c>
      <c r="D7" s="49"/>
      <c r="E7" s="78">
        <f>SUM(車種別台数表24.12:車種別台数表25.01!E7)</f>
        <v>0</v>
      </c>
      <c r="F7" s="49"/>
      <c r="G7" s="78">
        <f>SUM(車種別台数表24.12:車種別台数表25.01!G7)</f>
        <v>0</v>
      </c>
      <c r="H7" s="49"/>
      <c r="I7" s="78">
        <f>SUM(車種別台数表24.12:車種別台数表25.01!I7)</f>
        <v>0</v>
      </c>
      <c r="J7" s="49" t="s">
        <v>329</v>
      </c>
      <c r="K7" s="78">
        <f>SUM(車種別台数表24.12:車種別台数表25.01!K7)</f>
        <v>40</v>
      </c>
      <c r="L7" s="49"/>
      <c r="M7" s="78">
        <f>SUM(車種別台数表24.12:車種別台数表25.01!M7)</f>
        <v>0</v>
      </c>
      <c r="N7" s="49"/>
      <c r="O7" s="78">
        <f>SUM(車種別台数表24.12:車種別台数表25.01!O7)</f>
        <v>0</v>
      </c>
      <c r="P7" s="49"/>
      <c r="Q7" s="78">
        <f>SUM(車種別台数表24.12:車種別台数表25.01!Q7)</f>
        <v>0</v>
      </c>
      <c r="R7" s="49" t="s">
        <v>330</v>
      </c>
      <c r="S7" s="78">
        <f>SUM(車種別台数表24.12:車種別台数表25.01!S7)</f>
        <v>10</v>
      </c>
      <c r="T7" s="49"/>
      <c r="U7" s="78">
        <f>SUM(車種別台数表24.12:車種別台数表25.01!U7)</f>
        <v>0</v>
      </c>
      <c r="V7" s="49" t="s">
        <v>186</v>
      </c>
      <c r="W7" s="78">
        <f>SUM(車種別台数表24.12:車種別台数表25.01!W7)</f>
        <v>22</v>
      </c>
      <c r="X7" s="49"/>
      <c r="Y7" s="78">
        <f>SUM(車種別台数表24.12:車種別台数表25.01!Y7)</f>
        <v>0</v>
      </c>
      <c r="Z7" s="49"/>
      <c r="AA7" s="78">
        <f>SUM(車種別台数表24.12:車種別台数表25.01!AA7)</f>
        <v>0</v>
      </c>
      <c r="AB7" s="49"/>
      <c r="AC7" s="78">
        <f>SUM(車種別台数表24.12:車種別台数表25.01!AC7)</f>
        <v>0</v>
      </c>
      <c r="AD7" s="79"/>
      <c r="AE7" s="224"/>
      <c r="AH7" s="220">
        <v>2011.03</v>
      </c>
    </row>
    <row r="8" spans="1:34" ht="15.75" customHeight="1">
      <c r="A8" s="225" t="s">
        <v>19</v>
      </c>
      <c r="B8" s="49"/>
      <c r="C8" s="78">
        <f>SUM(車種別台数表24.12:車種別台数表25.01!C8)</f>
        <v>0</v>
      </c>
      <c r="D8" s="49"/>
      <c r="E8" s="78">
        <f>SUM(車種別台数表24.12:車種別台数表25.01!E8)</f>
        <v>0</v>
      </c>
      <c r="F8" s="49"/>
      <c r="G8" s="78">
        <f>SUM(車種別台数表24.12:車種別台数表25.01!G8)</f>
        <v>0</v>
      </c>
      <c r="H8" s="49"/>
      <c r="I8" s="78">
        <f>SUM(車種別台数表24.12:車種別台数表25.01!I8)</f>
        <v>0</v>
      </c>
      <c r="J8" s="49"/>
      <c r="K8" s="78">
        <f>SUM(車種別台数表24.12:車種別台数表25.01!K8)</f>
        <v>0</v>
      </c>
      <c r="L8" s="49"/>
      <c r="M8" s="78">
        <f>SUM(車種別台数表24.12:車種別台数表25.01!M8)</f>
        <v>0</v>
      </c>
      <c r="N8" s="49"/>
      <c r="O8" s="78">
        <f>SUM(車種別台数表24.12:車種別台数表25.01!O8)</f>
        <v>0</v>
      </c>
      <c r="P8" s="49"/>
      <c r="Q8" s="78">
        <f>SUM(車種別台数表24.12:車種別台数表25.01!Q8)</f>
        <v>0</v>
      </c>
      <c r="R8" s="49" t="s">
        <v>332</v>
      </c>
      <c r="S8" s="78">
        <f>SUM(車種別台数表24.12:車種別台数表25.01!S8)</f>
        <v>290</v>
      </c>
      <c r="T8" s="49"/>
      <c r="U8" s="78">
        <f>SUM(車種別台数表24.12:車種別台数表25.01!U8)</f>
        <v>0</v>
      </c>
      <c r="V8" s="49" t="s">
        <v>187</v>
      </c>
      <c r="W8" s="78">
        <f>SUM(車種別台数表24.12:車種別台数表25.01!W8)</f>
        <v>561</v>
      </c>
      <c r="X8" s="49"/>
      <c r="Y8" s="78">
        <f>SUM(車種別台数表24.12:車種別台数表25.01!Y8)</f>
        <v>0</v>
      </c>
      <c r="AA8" s="78">
        <f>SUM(車種別台数表24.12:車種別台数表25.01!AA8)</f>
        <v>0</v>
      </c>
      <c r="AB8" s="49"/>
      <c r="AC8" s="78">
        <f>SUM(車種別台数表24.12:車種別台数表25.01!AC8)</f>
        <v>0</v>
      </c>
      <c r="AD8" s="79"/>
      <c r="AE8" s="226" t="s">
        <v>19</v>
      </c>
      <c r="AH8" s="220">
        <v>2011.04</v>
      </c>
    </row>
    <row r="9" spans="1:34" ht="15.75" customHeight="1">
      <c r="A9" s="227" t="s">
        <v>22</v>
      </c>
      <c r="B9" s="49"/>
      <c r="C9" s="78">
        <f>SUM(車種別台数表24.12:車種別台数表25.01!C9)</f>
        <v>0</v>
      </c>
      <c r="D9" s="49"/>
      <c r="E9" s="78">
        <f>SUM(車種別台数表24.12:車種別台数表25.01!E9)</f>
        <v>0</v>
      </c>
      <c r="F9" s="49"/>
      <c r="G9" s="78">
        <f>SUM(車種別台数表24.12:車種別台数表25.01!G9)</f>
        <v>0</v>
      </c>
      <c r="H9" s="49"/>
      <c r="I9" s="78">
        <f>SUM(車種別台数表24.12:車種別台数表25.01!I9)</f>
        <v>0</v>
      </c>
      <c r="J9" s="49"/>
      <c r="K9" s="78">
        <f>SUM(車種別台数表24.12:車種別台数表25.01!K9)</f>
        <v>0</v>
      </c>
      <c r="L9" s="49"/>
      <c r="M9" s="78">
        <f>SUM(車種別台数表24.12:車種別台数表25.01!M9)</f>
        <v>0</v>
      </c>
      <c r="N9" s="49"/>
      <c r="O9" s="78">
        <f>SUM(車種別台数表24.12:車種別台数表25.01!O9)</f>
        <v>0</v>
      </c>
      <c r="P9" s="49"/>
      <c r="Q9" s="78">
        <f>SUM(車種別台数表24.12:車種別台数表25.01!Q9)</f>
        <v>0</v>
      </c>
      <c r="R9" s="49" t="s">
        <v>333</v>
      </c>
      <c r="S9" s="78">
        <f>SUM(車種別台数表24.12:車種別台数表25.01!S9)</f>
        <v>44</v>
      </c>
      <c r="T9" s="49"/>
      <c r="U9" s="78">
        <f>SUM(車種別台数表24.12:車種別台数表25.01!U9)</f>
        <v>0</v>
      </c>
      <c r="V9" s="49" t="s">
        <v>188</v>
      </c>
      <c r="W9" s="78">
        <f>SUM(車種別台数表24.12:車種別台数表25.01!W9)</f>
        <v>45</v>
      </c>
      <c r="X9" s="49"/>
      <c r="Y9" s="78">
        <f>SUM(車種別台数表24.12:車種別台数表25.01!Y9)</f>
        <v>0</v>
      </c>
      <c r="AA9" s="78">
        <f>SUM(車種別台数表24.12:車種別台数表25.01!AA9)</f>
        <v>0</v>
      </c>
      <c r="AB9" s="49"/>
      <c r="AC9" s="78">
        <f>SUM(車種別台数表24.12:車種別台数表25.01!AC9)</f>
        <v>0</v>
      </c>
      <c r="AD9" s="79"/>
      <c r="AE9" s="228" t="s">
        <v>22</v>
      </c>
      <c r="AH9" s="220">
        <v>2011.05</v>
      </c>
    </row>
    <row r="10" spans="1:34" ht="15.75" customHeight="1">
      <c r="A10" s="227" t="s">
        <v>24</v>
      </c>
      <c r="B10" s="49"/>
      <c r="C10" s="78">
        <f>SUM(車種別台数表24.12:車種別台数表25.01!C10)</f>
        <v>0</v>
      </c>
      <c r="D10" s="49"/>
      <c r="E10" s="78">
        <f>SUM(車種別台数表24.12:車種別台数表25.01!E10)</f>
        <v>0</v>
      </c>
      <c r="F10" s="49"/>
      <c r="G10" s="78">
        <f>SUM(車種別台数表24.12:車種別台数表25.01!G10)</f>
        <v>0</v>
      </c>
      <c r="H10" s="49"/>
      <c r="I10" s="78">
        <f>SUM(車種別台数表24.12:車種別台数表25.01!I10)</f>
        <v>0</v>
      </c>
      <c r="J10" s="49"/>
      <c r="K10" s="78">
        <f>SUM(車種別台数表24.12:車種別台数表25.01!K10)</f>
        <v>0</v>
      </c>
      <c r="L10" s="49"/>
      <c r="M10" s="78">
        <f>SUM(車種別台数表24.12:車種別台数表25.01!M10)</f>
        <v>0</v>
      </c>
      <c r="N10" s="49"/>
      <c r="O10" s="78">
        <f>SUM(車種別台数表24.12:車種別台数表25.01!O10)</f>
        <v>0</v>
      </c>
      <c r="P10" s="49"/>
      <c r="Q10" s="78">
        <f>SUM(車種別台数表24.12:車種別台数表25.01!Q10)</f>
        <v>0</v>
      </c>
      <c r="R10" s="49" t="s">
        <v>334</v>
      </c>
      <c r="S10" s="78">
        <f>SUM(車種別台数表24.12:車種別台数表25.01!S10)</f>
        <v>130</v>
      </c>
      <c r="T10" s="49"/>
      <c r="U10" s="78">
        <f>SUM(車種別台数表24.12:車種別台数表25.01!U10)</f>
        <v>0</v>
      </c>
      <c r="V10" s="49" t="s">
        <v>189</v>
      </c>
      <c r="W10" s="78">
        <f>SUM(車種別台数表24.12:車種別台数表25.01!W10)</f>
        <v>542</v>
      </c>
      <c r="X10" s="49"/>
      <c r="Y10" s="78">
        <f>SUM(車種別台数表24.12:車種別台数表25.01!Y10)</f>
        <v>0</v>
      </c>
      <c r="AA10" s="78">
        <f>SUM(車種別台数表24.12:車種別台数表25.01!AA10)</f>
        <v>0</v>
      </c>
      <c r="AB10" s="49"/>
      <c r="AC10" s="78">
        <f>SUM(車種別台数表24.12:車種別台数表25.01!AC10)</f>
        <v>0</v>
      </c>
      <c r="AD10" s="79"/>
      <c r="AE10" s="228" t="s">
        <v>24</v>
      </c>
      <c r="AH10" s="220">
        <v>2011.06</v>
      </c>
    </row>
    <row r="11" spans="1:34" ht="15.75" customHeight="1">
      <c r="A11" s="227" t="s">
        <v>19</v>
      </c>
      <c r="B11" s="49"/>
      <c r="C11" s="78">
        <f>SUM(車種別台数表24.12:車種別台数表25.01!C11)</f>
        <v>0</v>
      </c>
      <c r="D11" s="49"/>
      <c r="E11" s="78">
        <f>SUM(車種別台数表24.12:車種別台数表25.01!E11)</f>
        <v>0</v>
      </c>
      <c r="F11" s="49"/>
      <c r="G11" s="78">
        <f>SUM(車種別台数表24.12:車種別台数表25.01!G11)</f>
        <v>0</v>
      </c>
      <c r="H11" s="49"/>
      <c r="I11" s="78">
        <f>SUM(車種別台数表24.12:車種別台数表25.01!I11)</f>
        <v>0</v>
      </c>
      <c r="J11" s="49"/>
      <c r="K11" s="78">
        <f>SUM(車種別台数表24.12:車種別台数表25.01!K11)</f>
        <v>0</v>
      </c>
      <c r="L11" s="49"/>
      <c r="M11" s="78">
        <f>SUM(車種別台数表24.12:車種別台数表25.01!M11)</f>
        <v>0</v>
      </c>
      <c r="N11" s="49"/>
      <c r="O11" s="78">
        <f>SUM(車種別台数表24.12:車種別台数表25.01!O11)</f>
        <v>0</v>
      </c>
      <c r="P11" s="49"/>
      <c r="Q11" s="78">
        <f>SUM(車種別台数表24.12:車種別台数表25.01!Q11)</f>
        <v>0</v>
      </c>
      <c r="R11" s="49" t="s">
        <v>338</v>
      </c>
      <c r="S11" s="78">
        <f>SUM(車種別台数表24.12:車種別台数表25.01!S11)</f>
        <v>0</v>
      </c>
      <c r="T11" s="49"/>
      <c r="U11" s="78">
        <f>SUM(車種別台数表24.12:車種別台数表25.01!U11)</f>
        <v>0</v>
      </c>
      <c r="V11" s="49" t="s">
        <v>450</v>
      </c>
      <c r="W11" s="78">
        <f>SUM(車種別台数表24.12:車種別台数表25.01!W11)</f>
        <v>6</v>
      </c>
      <c r="X11" s="49"/>
      <c r="Y11" s="78">
        <f>SUM(車種別台数表24.12:車種別台数表25.01!Y11)</f>
        <v>0</v>
      </c>
      <c r="AA11" s="78">
        <f>SUM(車種別台数表24.12:車種別台数表25.01!AA11)</f>
        <v>0</v>
      </c>
      <c r="AB11" s="49"/>
      <c r="AC11" s="78">
        <f>SUM(車種別台数表24.12:車種別台数表25.01!AC11)</f>
        <v>0</v>
      </c>
      <c r="AD11" s="79"/>
      <c r="AE11" s="228" t="s">
        <v>19</v>
      </c>
      <c r="AH11" s="220">
        <v>2011.07</v>
      </c>
    </row>
    <row r="12" spans="1:34" ht="15.75" customHeight="1">
      <c r="A12" s="225" t="s">
        <v>26</v>
      </c>
      <c r="B12" s="49"/>
      <c r="C12" s="78">
        <f>SUM(車種別台数表24.12:車種別台数表25.01!C12)</f>
        <v>0</v>
      </c>
      <c r="D12" s="49"/>
      <c r="E12" s="78">
        <f>SUM(車種別台数表24.12:車種別台数表25.01!E12)</f>
        <v>0</v>
      </c>
      <c r="F12" s="49"/>
      <c r="G12" s="78">
        <f>SUM(車種別台数表24.12:車種別台数表25.01!G12)</f>
        <v>0</v>
      </c>
      <c r="H12" s="49"/>
      <c r="I12" s="78">
        <f>SUM(車種別台数表24.12:車種別台数表25.01!I12)</f>
        <v>0</v>
      </c>
      <c r="J12" s="49"/>
      <c r="K12" s="78">
        <f>SUM(車種別台数表24.12:車種別台数表25.01!K12)</f>
        <v>0</v>
      </c>
      <c r="L12" s="49"/>
      <c r="M12" s="78">
        <f>SUM(車種別台数表24.12:車種別台数表25.01!M12)</f>
        <v>0</v>
      </c>
      <c r="N12" s="49"/>
      <c r="O12" s="78">
        <f>SUM(車種別台数表24.12:車種別台数表25.01!O12)</f>
        <v>0</v>
      </c>
      <c r="P12" s="49"/>
      <c r="Q12" s="78">
        <f>SUM(車種別台数表24.12:車種別台数表25.01!Q12)</f>
        <v>0</v>
      </c>
      <c r="R12" s="51" t="s">
        <v>248</v>
      </c>
      <c r="S12" s="78">
        <f>SUM(車種別台数表24.12:車種別台数表25.01!S12)</f>
        <v>0</v>
      </c>
      <c r="T12" s="49"/>
      <c r="U12" s="78">
        <f>SUM(車種別台数表24.12:車種別台数表25.01!U12)</f>
        <v>0</v>
      </c>
      <c r="V12" s="52" t="s">
        <v>190</v>
      </c>
      <c r="W12" s="78">
        <f>SUM(車種別台数表24.12:車種別台数表25.01!W12)</f>
        <v>14</v>
      </c>
      <c r="X12" s="49"/>
      <c r="Y12" s="78">
        <f>SUM(車種別台数表24.12:車種別台数表25.01!Y12)</f>
        <v>0</v>
      </c>
      <c r="AA12" s="78">
        <f>SUM(車種別台数表24.12:車種別台数表25.01!AA12)</f>
        <v>0</v>
      </c>
      <c r="AB12" s="49"/>
      <c r="AC12" s="78">
        <f>SUM(車種別台数表24.12:車種別台数表25.01!AC12)</f>
        <v>0</v>
      </c>
      <c r="AD12" s="79"/>
      <c r="AE12" s="226" t="s">
        <v>26</v>
      </c>
      <c r="AH12" s="220">
        <v>2011.08</v>
      </c>
    </row>
    <row r="13" spans="1:34" ht="15.75" customHeight="1">
      <c r="A13" s="225"/>
      <c r="B13" s="49"/>
      <c r="C13" s="78">
        <f>SUM(車種別台数表24.12:車種別台数表25.01!C13)</f>
        <v>0</v>
      </c>
      <c r="D13" s="49"/>
      <c r="E13" s="78">
        <f>SUM(車種別台数表24.12:車種別台数表25.01!E13)</f>
        <v>0</v>
      </c>
      <c r="F13" s="49"/>
      <c r="G13" s="78">
        <f>SUM(車種別台数表24.12:車種別台数表25.01!G13)</f>
        <v>0</v>
      </c>
      <c r="H13" s="49"/>
      <c r="I13" s="78">
        <f>SUM(車種別台数表24.12:車種別台数表25.01!I13)</f>
        <v>0</v>
      </c>
      <c r="J13" s="49"/>
      <c r="K13" s="78">
        <f>SUM(車種別台数表24.12:車種別台数表25.01!K13)</f>
        <v>0</v>
      </c>
      <c r="L13" s="49"/>
      <c r="M13" s="78">
        <f>SUM(車種別台数表24.12:車種別台数表25.01!M13)</f>
        <v>0</v>
      </c>
      <c r="N13" s="49"/>
      <c r="O13" s="78">
        <f>SUM(車種別台数表24.12:車種別台数表25.01!O13)</f>
        <v>0</v>
      </c>
      <c r="P13" s="49"/>
      <c r="Q13" s="78">
        <f>SUM(車種別台数表24.12:車種別台数表25.01!Q13)</f>
        <v>0</v>
      </c>
      <c r="R13" s="49"/>
      <c r="S13" s="78">
        <f>SUM(車種別台数表24.12:車種別台数表25.01!S13)</f>
        <v>0</v>
      </c>
      <c r="T13" s="49"/>
      <c r="U13" s="78">
        <f>SUM(車種別台数表24.12:車種別台数表25.01!U13)</f>
        <v>0</v>
      </c>
      <c r="V13" s="49" t="s">
        <v>114</v>
      </c>
      <c r="W13" s="78">
        <f>SUM(車種別台数表24.12:車種別台数表25.01!W13)</f>
        <v>12</v>
      </c>
      <c r="X13" s="49"/>
      <c r="Y13" s="78">
        <f>SUM(車種別台数表24.12:車種別台数表25.01!Y13)</f>
        <v>0</v>
      </c>
      <c r="AA13" s="78">
        <f>SUM(車種別台数表24.12:車種別台数表25.01!AA13)</f>
        <v>0</v>
      </c>
      <c r="AB13" s="49"/>
      <c r="AC13" s="78">
        <f>SUM(車種別台数表24.12:車種別台数表25.01!AC13)</f>
        <v>0</v>
      </c>
      <c r="AD13" s="79"/>
      <c r="AE13" s="226"/>
      <c r="AH13" s="220">
        <v>2011.09</v>
      </c>
    </row>
    <row r="14" spans="1:34" ht="15.75" customHeight="1">
      <c r="A14" s="225" t="s">
        <v>29</v>
      </c>
      <c r="B14" s="49"/>
      <c r="C14" s="78">
        <f>SUM(車種別台数表24.12:車種別台数表25.01!C14)</f>
        <v>0</v>
      </c>
      <c r="D14" s="49"/>
      <c r="E14" s="78">
        <f>SUM(車種別台数表24.12:車種別台数表25.01!E14)</f>
        <v>0</v>
      </c>
      <c r="F14" s="49"/>
      <c r="G14" s="78">
        <f>SUM(車種別台数表24.12:車種別台数表25.01!G14)</f>
        <v>0</v>
      </c>
      <c r="H14" s="49"/>
      <c r="I14" s="78">
        <f>SUM(車種別台数表24.12:車種別台数表25.01!I14)</f>
        <v>0</v>
      </c>
      <c r="J14" s="49"/>
      <c r="K14" s="78">
        <f>SUM(車種別台数表24.12:車種別台数表25.01!K14)</f>
        <v>0</v>
      </c>
      <c r="L14" s="49"/>
      <c r="M14" s="78">
        <f>SUM(車種別台数表24.12:車種別台数表25.01!M14)</f>
        <v>0</v>
      </c>
      <c r="N14" s="49"/>
      <c r="O14" s="78">
        <f>SUM(車種別台数表24.12:車種別台数表25.01!O14)</f>
        <v>0</v>
      </c>
      <c r="P14" s="49"/>
      <c r="Q14" s="78">
        <f>SUM(車種別台数表24.12:車種別台数表25.01!Q14)</f>
        <v>0</v>
      </c>
      <c r="S14" s="78">
        <f>SUM(車種別台数表24.12:車種別台数表25.01!S14)</f>
        <v>0</v>
      </c>
      <c r="T14" s="49"/>
      <c r="U14" s="78">
        <f>SUM(車種別台数表24.12:車種別台数表25.01!U14)</f>
        <v>0</v>
      </c>
      <c r="V14" s="50" t="s">
        <v>287</v>
      </c>
      <c r="W14" s="78">
        <f>SUM(車種別台数表24.12:車種別台数表25.01!W14)</f>
        <v>0</v>
      </c>
      <c r="X14" s="49"/>
      <c r="Y14" s="78">
        <f>SUM(車種別台数表24.12:車種別台数表25.01!Y14)</f>
        <v>0</v>
      </c>
      <c r="AA14" s="78">
        <f>SUM(車種別台数表24.12:車種別台数表25.01!AA14)</f>
        <v>0</v>
      </c>
      <c r="AB14" s="49"/>
      <c r="AC14" s="78">
        <f>SUM(車種別台数表24.12:車種別台数表25.01!AC14)</f>
        <v>0</v>
      </c>
      <c r="AD14" s="79"/>
      <c r="AE14" s="226" t="s">
        <v>29</v>
      </c>
      <c r="AH14" s="220">
        <v>2011.11</v>
      </c>
    </row>
    <row r="15" spans="1:34" ht="15.75" customHeight="1">
      <c r="A15" s="225" t="s">
        <v>31</v>
      </c>
      <c r="B15" s="49"/>
      <c r="C15" s="78">
        <f>SUM(車種別台数表24.12:車種別台数表25.01!C15)</f>
        <v>0</v>
      </c>
      <c r="D15" s="49"/>
      <c r="E15" s="78">
        <f>SUM(車種別台数表24.12:車種別台数表25.01!E15)</f>
        <v>0</v>
      </c>
      <c r="F15" s="49"/>
      <c r="G15" s="78">
        <f>SUM(車種別台数表24.12:車種別台数表25.01!G15)</f>
        <v>0</v>
      </c>
      <c r="H15" s="49"/>
      <c r="I15" s="78">
        <f>SUM(車種別台数表24.12:車種別台数表25.01!I15)</f>
        <v>0</v>
      </c>
      <c r="J15" s="49"/>
      <c r="K15" s="78">
        <f>SUM(車種別台数表24.12:車種別台数表25.01!K15)</f>
        <v>0</v>
      </c>
      <c r="L15" s="49"/>
      <c r="M15" s="78">
        <f>SUM(車種別台数表24.12:車種別台数表25.01!M15)</f>
        <v>0</v>
      </c>
      <c r="N15" s="49"/>
      <c r="O15" s="78">
        <f>SUM(車種別台数表24.12:車種別台数表25.01!O15)</f>
        <v>0</v>
      </c>
      <c r="P15" s="49"/>
      <c r="Q15" s="78">
        <f>SUM(車種別台数表24.12:車種別台数表25.01!Q15)</f>
        <v>0</v>
      </c>
      <c r="R15" s="49"/>
      <c r="S15" s="78">
        <f>SUM(車種別台数表24.12:車種別台数表25.01!S15)</f>
        <v>0</v>
      </c>
      <c r="T15" s="49"/>
      <c r="U15" s="78">
        <f>SUM(車種別台数表24.12:車種別台数表25.01!U15)</f>
        <v>0</v>
      </c>
      <c r="V15" s="49" t="s">
        <v>34</v>
      </c>
      <c r="W15" s="78">
        <f>SUM(車種別台数表24.12:車種別台数表25.01!W15)</f>
        <v>2</v>
      </c>
      <c r="X15" s="49"/>
      <c r="Y15" s="78">
        <f>SUM(車種別台数表24.12:車種別台数表25.01!Y15)</f>
        <v>0</v>
      </c>
      <c r="AA15" s="78">
        <f>SUM(車種別台数表24.12:車種別台数表25.01!AA15)</f>
        <v>0</v>
      </c>
      <c r="AB15" s="49"/>
      <c r="AC15" s="78">
        <f>SUM(車種別台数表24.12:車種別台数表25.01!AC15)</f>
        <v>0</v>
      </c>
      <c r="AD15" s="79"/>
      <c r="AE15" s="226" t="s">
        <v>31</v>
      </c>
      <c r="AH15" s="220">
        <v>2011.12</v>
      </c>
    </row>
    <row r="16" spans="1:34" ht="15.75" customHeight="1">
      <c r="A16" s="225" t="s">
        <v>33</v>
      </c>
      <c r="B16" s="49"/>
      <c r="C16" s="78">
        <f>SUM(車種別台数表24.12:車種別台数表25.01!C16)</f>
        <v>0</v>
      </c>
      <c r="D16" s="49"/>
      <c r="E16" s="78">
        <f>SUM(車種別台数表24.12:車種別台数表25.01!E16)</f>
        <v>0</v>
      </c>
      <c r="F16" s="49"/>
      <c r="G16" s="78">
        <f>SUM(車種別台数表24.12:車種別台数表25.01!G16)</f>
        <v>0</v>
      </c>
      <c r="H16" s="49"/>
      <c r="I16" s="78">
        <f>SUM(車種別台数表24.12:車種別台数表25.01!I16)</f>
        <v>0</v>
      </c>
      <c r="J16" s="49"/>
      <c r="K16" s="78">
        <f>SUM(車種別台数表24.12:車種別台数表25.01!K16)</f>
        <v>0</v>
      </c>
      <c r="L16" s="49"/>
      <c r="M16" s="78">
        <f>SUM(車種別台数表24.12:車種別台数表25.01!M16)</f>
        <v>0</v>
      </c>
      <c r="N16" s="49"/>
      <c r="O16" s="78">
        <f>SUM(車種別台数表24.12:車種別台数表25.01!O16)</f>
        <v>0</v>
      </c>
      <c r="P16" s="49"/>
      <c r="Q16" s="78">
        <f>SUM(車種別台数表24.12:車種別台数表25.01!Q16)</f>
        <v>0</v>
      </c>
      <c r="R16" s="49"/>
      <c r="S16" s="78">
        <f>SUM(車種別台数表24.12:車種別台数表25.01!S16)</f>
        <v>0</v>
      </c>
      <c r="T16" s="49"/>
      <c r="U16" s="78">
        <f>SUM(車種別台数表24.12:車種別台数表25.01!U16)</f>
        <v>0</v>
      </c>
      <c r="V16" s="49" t="s">
        <v>504</v>
      </c>
      <c r="W16" s="78">
        <f>SUM(車種別台数表24.12:車種別台数表25.01!W16)</f>
        <v>2</v>
      </c>
      <c r="X16" s="49"/>
      <c r="Y16" s="78">
        <f>SUM(車種別台数表24.12:車種別台数表25.01!Y16)</f>
        <v>0</v>
      </c>
      <c r="AA16" s="78">
        <f>SUM(車種別台数表24.12:車種別台数表25.01!AA16)</f>
        <v>0</v>
      </c>
      <c r="AB16" s="49"/>
      <c r="AC16" s="78">
        <f>SUM(車種別台数表24.12:車種別台数表25.01!AC16)</f>
        <v>0</v>
      </c>
      <c r="AD16" s="79"/>
      <c r="AE16" s="226" t="s">
        <v>33</v>
      </c>
    </row>
    <row r="17" spans="1:32" ht="15.75" customHeight="1">
      <c r="A17" s="225"/>
      <c r="B17" s="49"/>
      <c r="C17" s="78">
        <f>SUM(車種別台数表24.12:車種別台数表25.01!C17)</f>
        <v>0</v>
      </c>
      <c r="D17" s="49"/>
      <c r="E17" s="78">
        <f>SUM(車種別台数表24.12:車種別台数表25.01!E17)</f>
        <v>0</v>
      </c>
      <c r="F17" s="49"/>
      <c r="G17" s="78">
        <f>SUM(車種別台数表24.12:車種別台数表25.01!G17)</f>
        <v>0</v>
      </c>
      <c r="H17" s="49"/>
      <c r="I17" s="78">
        <f>SUM(車種別台数表24.12:車種別台数表25.01!I17)</f>
        <v>0</v>
      </c>
      <c r="J17" s="49"/>
      <c r="K17" s="78">
        <f>SUM(車種別台数表24.12:車種別台数表25.01!K17)</f>
        <v>0</v>
      </c>
      <c r="L17" s="49"/>
      <c r="M17" s="78">
        <f>SUM(車種別台数表24.12:車種別台数表25.01!M17)</f>
        <v>0</v>
      </c>
      <c r="N17" s="49"/>
      <c r="O17" s="78">
        <f>SUM(車種別台数表24.12:車種別台数表25.01!O17)</f>
        <v>0</v>
      </c>
      <c r="P17" s="49"/>
      <c r="Q17" s="78">
        <f>SUM(車種別台数表24.12:車種別台数表25.01!Q17)</f>
        <v>0</v>
      </c>
      <c r="R17" s="49"/>
      <c r="S17" s="78">
        <f>SUM(車種別台数表24.12:車種別台数表25.01!S17)</f>
        <v>0</v>
      </c>
      <c r="T17" s="49"/>
      <c r="U17" s="78">
        <f>SUM(車種別台数表24.12:車種別台数表25.01!U17)</f>
        <v>0</v>
      </c>
      <c r="V17" s="49"/>
      <c r="W17" s="78">
        <f>SUM(車種別台数表24.12:車種別台数表25.01!W17)</f>
        <v>0</v>
      </c>
      <c r="X17" s="49"/>
      <c r="Y17" s="78">
        <f>SUM(車種別台数表24.12:車種別台数表25.01!Y17)</f>
        <v>0</v>
      </c>
      <c r="AA17" s="78">
        <f>SUM(車種別台数表24.12:車種別台数表25.01!AA17)</f>
        <v>0</v>
      </c>
      <c r="AB17" s="49"/>
      <c r="AC17" s="78">
        <f>SUM(車種別台数表24.12:車種別台数表25.01!AC17)</f>
        <v>0</v>
      </c>
      <c r="AD17" s="79"/>
      <c r="AE17" s="226"/>
    </row>
    <row r="18" spans="1:32" ht="15.75" customHeight="1">
      <c r="A18" s="225"/>
      <c r="B18" s="49"/>
      <c r="C18" s="78">
        <f>SUM(車種別台数表24.12:車種別台数表25.01!C18)</f>
        <v>0</v>
      </c>
      <c r="D18" s="49"/>
      <c r="E18" s="78">
        <f>SUM(車種別台数表24.12:車種別台数表25.01!E18)</f>
        <v>0</v>
      </c>
      <c r="F18" s="49"/>
      <c r="G18" s="78">
        <f>SUM(車種別台数表24.12:車種別台数表25.01!G18)</f>
        <v>0</v>
      </c>
      <c r="H18" s="49"/>
      <c r="I18" s="78">
        <f>SUM(車種別台数表24.12:車種別台数表25.01!I18)</f>
        <v>0</v>
      </c>
      <c r="J18" s="49"/>
      <c r="K18" s="78">
        <f>SUM(車種別台数表24.12:車種別台数表25.01!K18)</f>
        <v>0</v>
      </c>
      <c r="L18" s="49"/>
      <c r="M18" s="78">
        <f>SUM(車種別台数表24.12:車種別台数表25.01!M18)</f>
        <v>0</v>
      </c>
      <c r="N18" s="49"/>
      <c r="O18" s="78">
        <f>SUM(車種別台数表24.12:車種別台数表25.01!O18)</f>
        <v>0</v>
      </c>
      <c r="P18" s="49"/>
      <c r="Q18" s="78">
        <f>SUM(車種別台数表24.12:車種別台数表25.01!Q18)</f>
        <v>0</v>
      </c>
      <c r="R18" s="49"/>
      <c r="S18" s="78">
        <f>SUM(車種別台数表24.12:車種別台数表25.01!S18)</f>
        <v>0</v>
      </c>
      <c r="T18" s="49"/>
      <c r="U18" s="78">
        <f>SUM(車種別台数表24.12:車種別台数表25.01!U18)</f>
        <v>0</v>
      </c>
      <c r="V18" s="49"/>
      <c r="W18" s="78">
        <f>SUM(車種別台数表24.12:車種別台数表25.01!W18)</f>
        <v>0</v>
      </c>
      <c r="X18" s="49"/>
      <c r="Y18" s="78">
        <f>SUM(車種別台数表24.12:車種別台数表25.01!Y18)</f>
        <v>0</v>
      </c>
      <c r="AA18" s="78">
        <f>SUM(車種別台数表24.12:車種別台数表25.01!AA18)</f>
        <v>0</v>
      </c>
      <c r="AB18" s="49"/>
      <c r="AC18" s="78">
        <f>SUM(車種別台数表24.12:車種別台数表25.01!AC18)</f>
        <v>0</v>
      </c>
      <c r="AD18" s="79"/>
      <c r="AE18" s="226"/>
    </row>
    <row r="19" spans="1:32" ht="15.75" customHeight="1">
      <c r="A19" s="229"/>
      <c r="B19" s="49"/>
      <c r="C19" s="78">
        <f>SUM(車種別台数表24.12:車種別台数表25.01!C19)</f>
        <v>0</v>
      </c>
      <c r="D19" s="49"/>
      <c r="E19" s="78">
        <f>SUM(車種別台数表24.12:車種別台数表25.01!E19)</f>
        <v>0</v>
      </c>
      <c r="F19" s="49"/>
      <c r="G19" s="78">
        <f>SUM(車種別台数表24.12:車種別台数表25.01!G19)</f>
        <v>0</v>
      </c>
      <c r="H19" s="49"/>
      <c r="I19" s="78">
        <f>SUM(車種別台数表24.12:車種別台数表25.01!I19)</f>
        <v>0</v>
      </c>
      <c r="J19" s="49"/>
      <c r="K19" s="78">
        <f>SUM(車種別台数表24.12:車種別台数表25.01!K19)</f>
        <v>0</v>
      </c>
      <c r="L19" s="49"/>
      <c r="M19" s="78">
        <f>SUM(車種別台数表24.12:車種別台数表25.01!M19)</f>
        <v>0</v>
      </c>
      <c r="N19" s="49"/>
      <c r="O19" s="78">
        <f>SUM(車種別台数表24.12:車種別台数表25.01!O19)</f>
        <v>0</v>
      </c>
      <c r="P19" s="49"/>
      <c r="Q19" s="78">
        <f>SUM(車種別台数表24.12:車種別台数表25.01!Q19)</f>
        <v>0</v>
      </c>
      <c r="R19" s="49"/>
      <c r="S19" s="78">
        <f>SUM(車種別台数表24.12:車種別台数表25.01!S19)</f>
        <v>0</v>
      </c>
      <c r="T19" s="49"/>
      <c r="U19" s="78">
        <f>SUM(車種別台数表24.12:車種別台数表25.01!U19)</f>
        <v>0</v>
      </c>
      <c r="V19" s="49"/>
      <c r="W19" s="78">
        <f>SUM(車種別台数表24.12:車種別台数表25.01!W19)</f>
        <v>0</v>
      </c>
      <c r="X19" s="49"/>
      <c r="Y19" s="78">
        <f>SUM(車種別台数表24.12:車種別台数表25.01!Y19)</f>
        <v>0</v>
      </c>
      <c r="AA19" s="78">
        <f>SUM(車種別台数表24.12:車種別台数表25.01!AA19)</f>
        <v>0</v>
      </c>
      <c r="AB19" s="49"/>
      <c r="AC19" s="78">
        <f>SUM(車種別台数表24.12:車種別台数表25.01!AC19)</f>
        <v>0</v>
      </c>
      <c r="AD19" s="79"/>
      <c r="AE19" s="230"/>
    </row>
    <row r="20" spans="1:32" ht="15.75" customHeight="1">
      <c r="A20" s="229"/>
      <c r="B20" s="49"/>
      <c r="C20" s="78">
        <f>SUM(車種別台数表24.12:車種別台数表25.01!C20)</f>
        <v>0</v>
      </c>
      <c r="D20" s="49"/>
      <c r="E20" s="78">
        <f>SUM(車種別台数表24.12:車種別台数表25.01!E20)</f>
        <v>0</v>
      </c>
      <c r="F20" s="49"/>
      <c r="G20" s="78">
        <f>SUM(車種別台数表24.12:車種別台数表25.01!G20)</f>
        <v>0</v>
      </c>
      <c r="H20" s="49"/>
      <c r="I20" s="78">
        <f>SUM(車種別台数表24.12:車種別台数表25.01!I20)</f>
        <v>0</v>
      </c>
      <c r="J20" s="49"/>
      <c r="K20" s="78">
        <f>SUM(車種別台数表24.12:車種別台数表25.01!K20)</f>
        <v>0</v>
      </c>
      <c r="L20" s="49"/>
      <c r="M20" s="78">
        <f>SUM(車種別台数表24.12:車種別台数表25.01!M20)</f>
        <v>0</v>
      </c>
      <c r="N20" s="49"/>
      <c r="O20" s="78">
        <f>SUM(車種別台数表24.12:車種別台数表25.01!O20)</f>
        <v>0</v>
      </c>
      <c r="P20" s="49"/>
      <c r="Q20" s="78">
        <f>SUM(車種別台数表24.12:車種別台数表25.01!Q20)</f>
        <v>0</v>
      </c>
      <c r="R20" s="49"/>
      <c r="S20" s="78">
        <f>SUM(車種別台数表24.12:車種別台数表25.01!S20)</f>
        <v>0</v>
      </c>
      <c r="T20" s="49"/>
      <c r="U20" s="78">
        <f>SUM(車種別台数表24.12:車種別台数表25.01!U20)</f>
        <v>0</v>
      </c>
      <c r="V20" s="49"/>
      <c r="W20" s="78">
        <f>SUM(車種別台数表24.12:車種別台数表25.01!W20)</f>
        <v>0</v>
      </c>
      <c r="X20" s="49"/>
      <c r="Y20" s="78">
        <f>SUM(車種別台数表24.12:車種別台数表25.01!Y20)</f>
        <v>0</v>
      </c>
      <c r="AA20" s="78">
        <f>SUM(車種別台数表24.12:車種別台数表25.01!AA20)</f>
        <v>0</v>
      </c>
      <c r="AB20" s="49"/>
      <c r="AC20" s="78">
        <f>SUM(車種別台数表24.12:車種別台数表25.01!AC20)</f>
        <v>0</v>
      </c>
      <c r="AD20" s="79"/>
      <c r="AE20" s="230"/>
    </row>
    <row r="21" spans="1:32" ht="15.75" customHeight="1">
      <c r="A21" s="229"/>
      <c r="B21" s="49"/>
      <c r="C21" s="78">
        <f>SUM(車種別台数表24.12:車種別台数表25.01!C21)</f>
        <v>0</v>
      </c>
      <c r="D21" s="49"/>
      <c r="E21" s="78">
        <f>SUM(車種別台数表24.12:車種別台数表25.01!E21)</f>
        <v>0</v>
      </c>
      <c r="F21" s="49"/>
      <c r="G21" s="78">
        <f>SUM(車種別台数表24.12:車種別台数表25.01!G21)</f>
        <v>0</v>
      </c>
      <c r="H21" s="49"/>
      <c r="I21" s="78">
        <f>SUM(車種別台数表24.12:車種別台数表25.01!I21)</f>
        <v>0</v>
      </c>
      <c r="J21" s="49"/>
      <c r="K21" s="78">
        <f>SUM(車種別台数表24.12:車種別台数表25.01!K21)</f>
        <v>0</v>
      </c>
      <c r="L21" s="49"/>
      <c r="M21" s="78">
        <f>SUM(車種別台数表24.12:車種別台数表25.01!M21)</f>
        <v>0</v>
      </c>
      <c r="N21" s="49"/>
      <c r="O21" s="78">
        <f>SUM(車種別台数表24.12:車種別台数表25.01!O21)</f>
        <v>0</v>
      </c>
      <c r="P21" s="49"/>
      <c r="Q21" s="78">
        <f>SUM(車種別台数表24.12:車種別台数表25.01!Q21)</f>
        <v>0</v>
      </c>
      <c r="R21" s="49"/>
      <c r="S21" s="78">
        <f>SUM(車種別台数表24.12:車種別台数表25.01!S21)</f>
        <v>0</v>
      </c>
      <c r="T21" s="49"/>
      <c r="U21" s="78">
        <f>SUM(車種別台数表24.12:車種別台数表25.01!U21)</f>
        <v>0</v>
      </c>
      <c r="V21" s="72"/>
      <c r="W21" s="78">
        <f>SUM(車種別台数表24.12:車種別台数表25.01!W21)</f>
        <v>0</v>
      </c>
      <c r="X21" s="49"/>
      <c r="Y21" s="78">
        <f>SUM(車種別台数表24.12:車種別台数表25.01!Y21)</f>
        <v>0</v>
      </c>
      <c r="AA21" s="78">
        <f>SUM(車種別台数表24.12:車種別台数表25.01!AA21)</f>
        <v>0</v>
      </c>
      <c r="AC21" s="78">
        <f>SUM(車種別台数表24.12:車種別台数表25.01!AC21)</f>
        <v>0</v>
      </c>
      <c r="AD21" s="54" t="s">
        <v>36</v>
      </c>
      <c r="AE21" s="230"/>
      <c r="AF21" s="210">
        <v>0</v>
      </c>
    </row>
    <row r="22" spans="1:32" ht="15.75" customHeight="1">
      <c r="A22" s="229"/>
      <c r="B22" s="49"/>
      <c r="C22" s="78">
        <f>SUM(車種別台数表24.12:車種別台数表25.01!C22)</f>
        <v>0</v>
      </c>
      <c r="D22" s="49"/>
      <c r="E22" s="78">
        <f>SUM(車種別台数表24.12:車種別台数表25.01!E22)</f>
        <v>0</v>
      </c>
      <c r="F22" s="49"/>
      <c r="G22" s="78">
        <f>SUM(車種別台数表24.12:車種別台数表25.01!G22)</f>
        <v>0</v>
      </c>
      <c r="H22" s="49"/>
      <c r="I22" s="78">
        <f>SUM(車種別台数表24.12:車種別台数表25.01!I22)</f>
        <v>0</v>
      </c>
      <c r="J22" s="49"/>
      <c r="K22" s="78">
        <f>SUM(車種別台数表24.12:車種別台数表25.01!K22)</f>
        <v>0</v>
      </c>
      <c r="L22" s="49" t="s">
        <v>336</v>
      </c>
      <c r="M22" s="78">
        <f>SUM(車種別台数表24.12:車種別台数表25.01!M22)</f>
        <v>38</v>
      </c>
      <c r="N22" s="49"/>
      <c r="O22" s="78">
        <f>SUM(車種別台数表24.12:車種別台数表25.01!O22)</f>
        <v>0</v>
      </c>
      <c r="P22" s="49"/>
      <c r="Q22" s="78">
        <f>SUM(車種別台数表24.12:車種別台数表25.01!Q22)</f>
        <v>0</v>
      </c>
      <c r="R22" s="49"/>
      <c r="S22" s="78">
        <f>SUM(車種別台数表24.12:車種別台数表25.01!S22)</f>
        <v>0</v>
      </c>
      <c r="T22" s="49"/>
      <c r="U22" s="78">
        <f>SUM(車種別台数表24.12:車種別台数表25.01!U22)</f>
        <v>0</v>
      </c>
      <c r="V22" s="72"/>
      <c r="W22" s="78">
        <f>SUM(車種別台数表24.12:車種別台数表25.01!W22)</f>
        <v>0</v>
      </c>
      <c r="X22" s="49"/>
      <c r="Y22" s="78">
        <f>SUM(車種別台数表24.12:車種別台数表25.01!Y22)</f>
        <v>0</v>
      </c>
      <c r="AA22" s="78">
        <f>SUM(車種別台数表24.12:車種別台数表25.01!AA22)</f>
        <v>0</v>
      </c>
      <c r="AB22" s="49"/>
      <c r="AC22" s="78">
        <f>SUM(車種別台数表24.12:車種別台数表25.01!AC22)</f>
        <v>0</v>
      </c>
      <c r="AD22" s="91">
        <f>SUM(車種別台数表24.12:車種別台数表25.01!AD22)</f>
        <v>7505</v>
      </c>
      <c r="AE22" s="230"/>
      <c r="AF22" s="210">
        <v>0</v>
      </c>
    </row>
    <row r="23" spans="1:32" ht="15.75" customHeight="1">
      <c r="A23" s="229"/>
      <c r="B23" s="49"/>
      <c r="C23" s="78">
        <f>SUM(車種別台数表24.12:車種別台数表25.01!C23)</f>
        <v>0</v>
      </c>
      <c r="D23" s="49"/>
      <c r="E23" s="78">
        <f>SUM(車種別台数表24.12:車種別台数表25.01!E23)</f>
        <v>0</v>
      </c>
      <c r="F23" s="49"/>
      <c r="G23" s="78">
        <f>SUM(車種別台数表24.12:車種別台数表25.01!G23)</f>
        <v>0</v>
      </c>
      <c r="H23" s="49"/>
      <c r="I23" s="78">
        <f>SUM(車種別台数表24.12:車種別台数表25.01!I23)</f>
        <v>0</v>
      </c>
      <c r="J23" s="49"/>
      <c r="K23" s="78">
        <f>SUM(車種別台数表24.12:車種別台数表25.01!K23)</f>
        <v>0</v>
      </c>
      <c r="L23" s="49" t="s">
        <v>335</v>
      </c>
      <c r="M23" s="78">
        <f>SUM(車種別台数表24.12:車種別台数表25.01!M23)</f>
        <v>106</v>
      </c>
      <c r="N23" s="49"/>
      <c r="O23" s="78">
        <f>SUM(車種別台数表24.12:車種別台数表25.01!O23)</f>
        <v>0</v>
      </c>
      <c r="P23" s="49"/>
      <c r="Q23" s="78">
        <f>SUM(車種別台数表24.12:車種別台数表25.01!Q23)</f>
        <v>0</v>
      </c>
      <c r="R23" s="49"/>
      <c r="S23" s="78">
        <f>SUM(車種別台数表24.12:車種別台数表25.01!S23)</f>
        <v>0</v>
      </c>
      <c r="T23" s="49"/>
      <c r="U23" s="78">
        <f>SUM(車種別台数表24.12:車種別台数表25.01!U23)</f>
        <v>0</v>
      </c>
      <c r="V23" s="49" t="s">
        <v>336</v>
      </c>
      <c r="W23" s="78">
        <f>SUM(車種別台数表24.12:車種別台数表25.01!W23)</f>
        <v>23</v>
      </c>
      <c r="X23" s="49"/>
      <c r="Y23" s="78">
        <f>SUM(車種別台数表24.12:車種別台数表25.01!Y23)</f>
        <v>0</v>
      </c>
      <c r="AA23" s="78">
        <f>SUM(車種別台数表24.12:車種別台数表25.01!AA23)</f>
        <v>0</v>
      </c>
      <c r="AB23" s="49"/>
      <c r="AC23" s="78">
        <f>SUM(車種別台数表24.12:車種別台数表25.01!AC23)</f>
        <v>0</v>
      </c>
      <c r="AD23" s="54" t="s">
        <v>37</v>
      </c>
      <c r="AE23" s="230"/>
      <c r="AF23" s="210">
        <v>0</v>
      </c>
    </row>
    <row r="24" spans="1:32" ht="15.75" customHeight="1">
      <c r="A24" s="229"/>
      <c r="B24" s="49" t="s">
        <v>12</v>
      </c>
      <c r="C24" s="78">
        <f>SUM(車種別台数表24.12:車種別台数表25.01!C24)</f>
        <v>32</v>
      </c>
      <c r="D24" s="49" t="s">
        <v>12</v>
      </c>
      <c r="E24" s="78">
        <f>SUM(車種別台数表24.12:車種別台数表25.01!E24)</f>
        <v>0</v>
      </c>
      <c r="F24" s="49"/>
      <c r="G24" s="78">
        <f>SUM(車種別台数表24.12:車種別台数表25.01!G24)</f>
        <v>0</v>
      </c>
      <c r="H24" s="49" t="s">
        <v>12</v>
      </c>
      <c r="I24" s="78">
        <f>SUM(車種別台数表24.12:車種別台数表25.01!I24)</f>
        <v>3</v>
      </c>
      <c r="J24" s="49" t="s">
        <v>12</v>
      </c>
      <c r="K24" s="78">
        <f>SUM(車種別台数表24.12:車種別台数表25.01!K24)</f>
        <v>0</v>
      </c>
      <c r="L24" s="49" t="s">
        <v>12</v>
      </c>
      <c r="M24" s="78">
        <f>SUM(車種別台数表24.12:車種別台数表25.01!M24)</f>
        <v>8</v>
      </c>
      <c r="N24" s="49" t="s">
        <v>12</v>
      </c>
      <c r="O24" s="78">
        <f>SUM(車種別台数表24.12:車種別台数表25.01!O24)</f>
        <v>8</v>
      </c>
      <c r="P24" s="49" t="s">
        <v>12</v>
      </c>
      <c r="Q24" s="78">
        <f>SUM(車種別台数表24.12:車種別台数表25.01!Q24)</f>
        <v>0</v>
      </c>
      <c r="R24" s="49" t="s">
        <v>12</v>
      </c>
      <c r="S24" s="78">
        <f>SUM(車種別台数表24.12:車種別台数表25.01!S24)</f>
        <v>51</v>
      </c>
      <c r="T24" s="49" t="s">
        <v>12</v>
      </c>
      <c r="U24" s="78">
        <f>SUM(車種別台数表24.12:車種別台数表25.01!U24)</f>
        <v>67</v>
      </c>
      <c r="V24" s="49" t="s">
        <v>12</v>
      </c>
      <c r="W24" s="78">
        <f>SUM(車種別台数表24.12:車種別台数表25.01!W24)</f>
        <v>2</v>
      </c>
      <c r="X24" s="49"/>
      <c r="Y24" s="78">
        <f>SUM(車種別台数表24.12:車種別台数表25.01!Y24)</f>
        <v>0</v>
      </c>
      <c r="Z24" s="50" t="s">
        <v>12</v>
      </c>
      <c r="AA24" s="78">
        <f>SUM(車種別台数表24.12:車種別台数表25.01!AA24)</f>
        <v>757</v>
      </c>
      <c r="AB24" s="49" t="s">
        <v>12</v>
      </c>
      <c r="AC24" s="78">
        <f>SUM(車種別台数表24.12:車種別台数表25.01!AC24)</f>
        <v>80</v>
      </c>
      <c r="AD24" s="93">
        <f>IF(ISERROR(AD25/AD22),"",AD25/AD22)</f>
        <v>1.0366422385076615</v>
      </c>
      <c r="AE24" s="230"/>
    </row>
    <row r="25" spans="1:32" ht="15.75" customHeight="1">
      <c r="A25" s="231" t="s">
        <v>38</v>
      </c>
      <c r="B25" s="55" t="s">
        <v>39</v>
      </c>
      <c r="C25" s="95">
        <f>SUM(車種別台数表24.12:車種別台数表25.01!C25)</f>
        <v>32</v>
      </c>
      <c r="D25" s="55" t="s">
        <v>436</v>
      </c>
      <c r="E25" s="95">
        <f>SUM(車種別台数表24.12:車種別台数表25.01!E25)</f>
        <v>0</v>
      </c>
      <c r="F25" s="55" t="s">
        <v>40</v>
      </c>
      <c r="G25" s="95">
        <f>SUM(車種別台数表24.12:車種別台数表25.01!G25)</f>
        <v>1386</v>
      </c>
      <c r="H25" s="55" t="s">
        <v>41</v>
      </c>
      <c r="I25" s="95">
        <f>SUM(車種別台数表24.12:車種別台数表25.01!I25)</f>
        <v>3</v>
      </c>
      <c r="J25" s="55" t="s">
        <v>42</v>
      </c>
      <c r="K25" s="95">
        <f>SUM(車種別台数表24.12:車種別台数表25.01!K25)</f>
        <v>2399</v>
      </c>
      <c r="L25" s="55" t="s">
        <v>43</v>
      </c>
      <c r="M25" s="95">
        <f>SUM(車種別台数表24.12:車種別台数表25.01!M25)</f>
        <v>184</v>
      </c>
      <c r="N25" s="55" t="s">
        <v>44</v>
      </c>
      <c r="O25" s="95">
        <f>SUM(車種別台数表24.12:車種別台数表25.01!O25)</f>
        <v>8</v>
      </c>
      <c r="P25" s="55" t="s">
        <v>45</v>
      </c>
      <c r="Q25" s="95">
        <f>SUM(車種別台数表24.12:車種別台数表25.01!Q25)</f>
        <v>677</v>
      </c>
      <c r="R25" s="55" t="s">
        <v>46</v>
      </c>
      <c r="S25" s="95">
        <f>SUM(車種別台数表24.12:車種別台数表25.01!S25)</f>
        <v>531</v>
      </c>
      <c r="T25" s="55" t="s">
        <v>47</v>
      </c>
      <c r="U25" s="95">
        <f>SUM(車種別台数表24.12:車種別台数表25.01!U25)</f>
        <v>105</v>
      </c>
      <c r="V25" s="55" t="s">
        <v>48</v>
      </c>
      <c r="W25" s="95">
        <f>SUM(車種別台数表24.12:車種別台数表25.01!W25)</f>
        <v>1471</v>
      </c>
      <c r="X25" s="55" t="s">
        <v>278</v>
      </c>
      <c r="Y25" s="95">
        <f>SUM(車種別台数表24.12:車種別台数表25.01!Y25)</f>
        <v>147</v>
      </c>
      <c r="Z25" s="55" t="s">
        <v>49</v>
      </c>
      <c r="AA25" s="95">
        <f>SUM(車種別台数表24.12:車種別台数表25.01!AA25)</f>
        <v>757</v>
      </c>
      <c r="AB25" s="55" t="s">
        <v>50</v>
      </c>
      <c r="AC25" s="95">
        <f>SUM(車種別台数表24.12:車種別台数表25.01!AC25)</f>
        <v>80</v>
      </c>
      <c r="AD25" s="96">
        <f>SUM(B25:AC25)</f>
        <v>7780</v>
      </c>
      <c r="AE25" s="232" t="s">
        <v>38</v>
      </c>
      <c r="AF25" s="233">
        <f>SUM(AF21:AF24)</f>
        <v>0</v>
      </c>
    </row>
    <row r="26" spans="1:32" ht="15.75" customHeight="1">
      <c r="A26" s="229"/>
      <c r="B26" s="49"/>
      <c r="C26" s="78">
        <f>SUM(車種別台数表24.12:車種別台数表25.01!C26)</f>
        <v>0</v>
      </c>
      <c r="D26" s="49"/>
      <c r="E26" s="78">
        <f>SUM(車種別台数表24.12:車種別台数表25.01!E26)</f>
        <v>0</v>
      </c>
      <c r="F26" s="49"/>
      <c r="G26" s="78">
        <f>SUM(車種別台数表24.12:車種別台数表25.01!G26)</f>
        <v>0</v>
      </c>
      <c r="H26" s="49"/>
      <c r="I26" s="78">
        <f>SUM(車種別台数表24.12:車種別台数表25.01!I26)</f>
        <v>0</v>
      </c>
      <c r="J26" s="49"/>
      <c r="K26" s="78">
        <f>SUM(車種別台数表24.12:車種別台数表25.01!K26)</f>
        <v>0</v>
      </c>
      <c r="L26" s="49"/>
      <c r="M26" s="78">
        <f>SUM(車種別台数表24.12:車種別台数表25.01!M26)</f>
        <v>0</v>
      </c>
      <c r="N26" s="49"/>
      <c r="O26" s="78">
        <f>SUM(車種別台数表24.12:車種別台数表25.01!O26)</f>
        <v>0</v>
      </c>
      <c r="P26" s="49"/>
      <c r="Q26" s="78">
        <f>SUM(車種別台数表24.12:車種別台数表25.01!Q26)</f>
        <v>0</v>
      </c>
      <c r="R26" s="49"/>
      <c r="S26" s="78">
        <f>SUM(車種別台数表24.12:車種別台数表25.01!S26)</f>
        <v>0</v>
      </c>
      <c r="T26" s="49"/>
      <c r="U26" s="78">
        <f>SUM(車種別台数表24.12:車種別台数表25.01!U26)</f>
        <v>0</v>
      </c>
      <c r="V26" s="49"/>
      <c r="W26" s="78">
        <f>SUM(車種別台数表24.12:車種別台数表25.01!W26)</f>
        <v>0</v>
      </c>
      <c r="X26" s="49"/>
      <c r="Y26" s="78">
        <f>SUM(車種別台数表24.12:車種別台数表25.01!Y26)</f>
        <v>0</v>
      </c>
      <c r="AA26" s="78">
        <f>SUM(車種別台数表24.12:車種別台数表25.01!AA26)</f>
        <v>0</v>
      </c>
      <c r="AB26" s="49"/>
      <c r="AC26" s="78">
        <f>SUM(車種別台数表24.12:車種別台数表25.01!AC26)</f>
        <v>0</v>
      </c>
      <c r="AD26" s="79"/>
      <c r="AE26" s="230"/>
    </row>
    <row r="27" spans="1:32" s="233" customFormat="1" ht="15.75" customHeight="1">
      <c r="A27" s="225" t="s">
        <v>51</v>
      </c>
      <c r="B27" s="49"/>
      <c r="C27" s="78">
        <f>SUM(車種別台数表24.12:車種別台数表25.01!C27)</f>
        <v>0</v>
      </c>
      <c r="D27" s="49"/>
      <c r="E27" s="78">
        <f>SUM(車種別台数表24.12:車種別台数表25.01!E27)</f>
        <v>0</v>
      </c>
      <c r="F27" s="49" t="s">
        <v>18</v>
      </c>
      <c r="G27" s="78">
        <f>SUM(車種別台数表24.12:車種別台数表25.01!G27)</f>
        <v>2390</v>
      </c>
      <c r="H27" s="49"/>
      <c r="I27" s="78">
        <f>SUM(車種別台数表24.12:車種別台数表25.01!I27)</f>
        <v>0</v>
      </c>
      <c r="J27" s="49" t="s">
        <v>315</v>
      </c>
      <c r="K27" s="78">
        <f>SUM(車種別台数表24.12:車種別台数表25.01!K27)</f>
        <v>2519</v>
      </c>
      <c r="L27" s="49" t="s">
        <v>323</v>
      </c>
      <c r="M27" s="78">
        <f>SUM(車種別台数表24.12:車種別台数表25.01!M27)</f>
        <v>32</v>
      </c>
      <c r="N27" s="49"/>
      <c r="O27" s="78">
        <f>SUM(車種別台数表24.12:車種別台数表25.01!O27)</f>
        <v>0</v>
      </c>
      <c r="P27" s="49" t="s">
        <v>324</v>
      </c>
      <c r="Q27" s="78">
        <f>SUM(車種別台数表24.12:車種別台数表25.01!Q27)</f>
        <v>1308</v>
      </c>
      <c r="R27" s="49" t="s">
        <v>328</v>
      </c>
      <c r="S27" s="78">
        <f>SUM(車種別台数表24.12:車種別台数表25.01!S27)</f>
        <v>61</v>
      </c>
      <c r="T27" s="49"/>
      <c r="U27" s="78">
        <f>SUM(車種別台数表24.12:車種別台数表25.01!U27)</f>
        <v>0</v>
      </c>
      <c r="V27" s="49" t="s">
        <v>187</v>
      </c>
      <c r="W27" s="78">
        <f>SUM(車種別台数表24.12:車種別台数表25.01!W27)</f>
        <v>408</v>
      </c>
      <c r="X27" s="49" t="s">
        <v>326</v>
      </c>
      <c r="Y27" s="78">
        <f>SUM(車種別台数表24.12:車種別台数表25.01!Y27)</f>
        <v>980</v>
      </c>
      <c r="Z27" s="50"/>
      <c r="AA27" s="78">
        <f>SUM(車種別台数表24.12:車種別台数表25.01!AA27)</f>
        <v>0</v>
      </c>
      <c r="AB27" s="49"/>
      <c r="AC27" s="78">
        <f>SUM(車種別台数表24.12:車種別台数表25.01!AC27)</f>
        <v>0</v>
      </c>
      <c r="AD27" s="79"/>
      <c r="AE27" s="226" t="s">
        <v>51</v>
      </c>
    </row>
    <row r="28" spans="1:32" ht="15.75" customHeight="1">
      <c r="A28" s="225" t="s">
        <v>52</v>
      </c>
      <c r="B28" s="49"/>
      <c r="C28" s="78">
        <f>SUM(車種別台数表24.12:車種別台数表25.01!C28)</f>
        <v>0</v>
      </c>
      <c r="D28" s="49"/>
      <c r="E28" s="78">
        <f>SUM(車種別台数表24.12:車種別台数表25.01!E28)</f>
        <v>0</v>
      </c>
      <c r="F28" s="49"/>
      <c r="G28" s="78">
        <f>SUM(車種別台数表24.12:車種別台数表25.01!G28)</f>
        <v>0</v>
      </c>
      <c r="H28" s="49"/>
      <c r="I28" s="78">
        <f>SUM(車種別台数表24.12:車種別台数表25.01!I28)</f>
        <v>0</v>
      </c>
      <c r="J28" s="49" t="s">
        <v>322</v>
      </c>
      <c r="K28" s="78">
        <f>SUM(車種別台数表24.12:車種別台数表25.01!K28)</f>
        <v>1821</v>
      </c>
      <c r="L28" s="49"/>
      <c r="M28" s="78">
        <f>SUM(車種別台数表24.12:車種別台数表25.01!M28)</f>
        <v>0</v>
      </c>
      <c r="N28" s="49"/>
      <c r="O28" s="78">
        <f>SUM(車種別台数表24.12:車種別台数表25.01!O28)</f>
        <v>0</v>
      </c>
      <c r="P28" s="49" t="s">
        <v>327</v>
      </c>
      <c r="Q28" s="78">
        <f>SUM(車種別台数表24.12:車種別台数表25.01!Q28)</f>
        <v>1282</v>
      </c>
      <c r="R28" s="49" t="s">
        <v>332</v>
      </c>
      <c r="S28" s="78">
        <f>SUM(車種別台数表24.12:車種別台数表25.01!S28)</f>
        <v>155</v>
      </c>
      <c r="T28" s="49"/>
      <c r="U28" s="78">
        <f>SUM(車種別台数表24.12:車種別台数表25.01!U28)</f>
        <v>0</v>
      </c>
      <c r="V28" s="49" t="s">
        <v>189</v>
      </c>
      <c r="W28" s="78">
        <f>SUM(車種別台数表24.12:車種別台数表25.01!W28)</f>
        <v>398</v>
      </c>
      <c r="X28" s="49"/>
      <c r="Y28" s="78">
        <f>SUM(車種別台数表24.12:車種別台数表25.01!Y28)</f>
        <v>0</v>
      </c>
      <c r="AA28" s="78">
        <f>SUM(車種別台数表24.12:車種別台数表25.01!AA28)</f>
        <v>0</v>
      </c>
      <c r="AB28" s="49"/>
      <c r="AC28" s="78">
        <f>SUM(車種別台数表24.12:車種別台数表25.01!AC28)</f>
        <v>0</v>
      </c>
      <c r="AD28" s="79"/>
      <c r="AE28" s="226" t="s">
        <v>52</v>
      </c>
    </row>
    <row r="29" spans="1:32" ht="15.75" customHeight="1">
      <c r="A29" s="225" t="s">
        <v>53</v>
      </c>
      <c r="B29" s="49"/>
      <c r="C29" s="78">
        <f>SUM(車種別台数表24.12:車種別台数表25.01!C29)</f>
        <v>0</v>
      </c>
      <c r="D29" s="49"/>
      <c r="E29" s="78">
        <f>SUM(車種別台数表24.12:車種別台数表25.01!E29)</f>
        <v>0</v>
      </c>
      <c r="F29" s="49"/>
      <c r="G29" s="78">
        <f>SUM(車種別台数表24.12:車種別台数表25.01!G29)</f>
        <v>0</v>
      </c>
      <c r="H29" s="49"/>
      <c r="I29" s="78">
        <f>SUM(車種別台数表24.12:車種別台数表25.01!I29)</f>
        <v>0</v>
      </c>
      <c r="J29" s="49" t="s">
        <v>329</v>
      </c>
      <c r="K29" s="78">
        <f>SUM(車種別台数表24.12:車種別台数表25.01!K29)</f>
        <v>72</v>
      </c>
      <c r="L29" s="49"/>
      <c r="M29" s="78">
        <f>SUM(車種別台数表24.12:車種別台数表25.01!M29)</f>
        <v>0</v>
      </c>
      <c r="N29" s="49"/>
      <c r="O29" s="78">
        <f>SUM(車種別台数表24.12:車種別台数表25.01!O29)</f>
        <v>0</v>
      </c>
      <c r="P29" s="49"/>
      <c r="Q29" s="78">
        <f>SUM(車種別台数表24.12:車種別台数表25.01!Q29)</f>
        <v>0</v>
      </c>
      <c r="R29" s="49"/>
      <c r="S29" s="78">
        <f>SUM(車種別台数表24.12:車種別台数表25.01!S29)</f>
        <v>0</v>
      </c>
      <c r="T29" s="49"/>
      <c r="U29" s="78">
        <f>SUM(車種別台数表24.12:車種別台数表25.01!U29)</f>
        <v>0</v>
      </c>
      <c r="V29" s="49"/>
      <c r="W29" s="78">
        <f>SUM(車種別台数表24.12:車種別台数表25.01!W29)</f>
        <v>0</v>
      </c>
      <c r="X29" s="49"/>
      <c r="Y29" s="78">
        <f>SUM(車種別台数表24.12:車種別台数表25.01!Y29)</f>
        <v>0</v>
      </c>
      <c r="AA29" s="78">
        <f>SUM(車種別台数表24.12:車種別台数表25.01!AA29)</f>
        <v>0</v>
      </c>
      <c r="AB29" s="49"/>
      <c r="AC29" s="78">
        <f>SUM(車種別台数表24.12:車種別台数表25.01!AC29)</f>
        <v>0</v>
      </c>
      <c r="AD29" s="54" t="s">
        <v>54</v>
      </c>
      <c r="AE29" s="226" t="s">
        <v>53</v>
      </c>
    </row>
    <row r="30" spans="1:32" ht="15.75" customHeight="1">
      <c r="A30" s="225" t="s">
        <v>55</v>
      </c>
      <c r="B30" s="49"/>
      <c r="C30" s="78">
        <f>SUM(車種別台数表24.12:車種別台数表25.01!C30)</f>
        <v>0</v>
      </c>
      <c r="D30" s="49"/>
      <c r="E30" s="78">
        <f>SUM(車種別台数表24.12:車種別台数表25.01!E30)</f>
        <v>0</v>
      </c>
      <c r="F30" s="49"/>
      <c r="G30" s="78">
        <f>SUM(車種別台数表24.12:車種別台数表25.01!G30)</f>
        <v>0</v>
      </c>
      <c r="H30" s="49"/>
      <c r="I30" s="78">
        <f>SUM(車種別台数表24.12:車種別台数表25.01!I30)</f>
        <v>0</v>
      </c>
      <c r="J30" s="49"/>
      <c r="K30" s="78">
        <f>SUM(車種別台数表24.12:車種別台数表25.01!K30)</f>
        <v>0</v>
      </c>
      <c r="L30" s="49"/>
      <c r="M30" s="78">
        <f>SUM(車種別台数表24.12:車種別台数表25.01!M30)</f>
        <v>0</v>
      </c>
      <c r="N30" s="49"/>
      <c r="O30" s="78">
        <f>SUM(車種別台数表24.12:車種別台数表25.01!O30)</f>
        <v>0</v>
      </c>
      <c r="P30" s="49"/>
      <c r="Q30" s="78">
        <f>SUM(車種別台数表24.12:車種別台数表25.01!Q30)</f>
        <v>0</v>
      </c>
      <c r="R30" s="49"/>
      <c r="S30" s="78">
        <f>SUM(車種別台数表24.12:車種別台数表25.01!S30)</f>
        <v>0</v>
      </c>
      <c r="T30" s="49"/>
      <c r="U30" s="78">
        <f>SUM(車種別台数表24.12:車種別台数表25.01!U30)</f>
        <v>0</v>
      </c>
      <c r="V30" s="49"/>
      <c r="W30" s="78">
        <f>SUM(車種別台数表24.12:車種別台数表25.01!W30)</f>
        <v>0</v>
      </c>
      <c r="X30" s="49"/>
      <c r="Y30" s="78">
        <f>SUM(車種別台数表24.12:車種別台数表25.01!Y30)</f>
        <v>0</v>
      </c>
      <c r="AA30" s="78">
        <f>SUM(車種別台数表24.12:車種別台数表25.01!AA30)</f>
        <v>0</v>
      </c>
      <c r="AB30" s="49"/>
      <c r="AC30" s="78">
        <f>SUM(車種別台数表24.12:車種別台数表25.01!AC30)</f>
        <v>0</v>
      </c>
      <c r="AD30" s="91">
        <f>SUM(車種別台数表24.12:車種別台数表25.01!AD30)</f>
        <v>13308</v>
      </c>
      <c r="AE30" s="226" t="s">
        <v>55</v>
      </c>
    </row>
    <row r="31" spans="1:32" ht="15.75" customHeight="1">
      <c r="A31" s="225" t="s">
        <v>56</v>
      </c>
      <c r="B31" s="49"/>
      <c r="C31" s="78">
        <f>SUM(車種別台数表24.12:車種別台数表25.01!C31)</f>
        <v>0</v>
      </c>
      <c r="D31" s="49"/>
      <c r="E31" s="78">
        <f>SUM(車種別台数表24.12:車種別台数表25.01!E31)</f>
        <v>0</v>
      </c>
      <c r="F31" s="49"/>
      <c r="G31" s="78">
        <f>SUM(車種別台数表24.12:車種別台数表25.01!G31)</f>
        <v>0</v>
      </c>
      <c r="H31" s="49"/>
      <c r="I31" s="78">
        <f>SUM(車種別台数表24.12:車種別台数表25.01!I31)</f>
        <v>0</v>
      </c>
      <c r="J31" s="49"/>
      <c r="K31" s="78">
        <f>SUM(車種別台数表24.12:車種別台数表25.01!K31)</f>
        <v>0</v>
      </c>
      <c r="L31" s="49"/>
      <c r="M31" s="78">
        <f>SUM(車種別台数表24.12:車種別台数表25.01!M31)</f>
        <v>0</v>
      </c>
      <c r="N31" s="49" t="s">
        <v>492</v>
      </c>
      <c r="O31" s="78">
        <f>SUM(車種別台数表24.12:車種別台数表25.01!O31)</f>
        <v>216</v>
      </c>
      <c r="P31" s="49"/>
      <c r="Q31" s="78">
        <f>SUM(車種別台数表24.12:車種別台数表25.01!Q31)</f>
        <v>0</v>
      </c>
      <c r="R31" s="49"/>
      <c r="S31" s="78">
        <f>SUM(車種別台数表24.12:車種別台数表25.01!S31)</f>
        <v>0</v>
      </c>
      <c r="T31" s="49"/>
      <c r="U31" s="78">
        <f>SUM(車種別台数表24.12:車種別台数表25.01!U31)</f>
        <v>0</v>
      </c>
      <c r="V31" s="49" t="s">
        <v>337</v>
      </c>
      <c r="W31" s="78">
        <f>SUM(車種別台数表24.12:車種別台数表25.01!W31)</f>
        <v>7</v>
      </c>
      <c r="X31" s="49"/>
      <c r="Y31" s="78">
        <f>SUM(車種別台数表24.12:車種別台数表25.01!Y31)</f>
        <v>0</v>
      </c>
      <c r="AA31" s="78">
        <f>SUM(車種別台数表24.12:車種別台数表25.01!AA31)</f>
        <v>0</v>
      </c>
      <c r="AB31" s="49"/>
      <c r="AC31" s="78">
        <f>SUM(車種別台数表24.12:車種別台数表25.01!AC31)</f>
        <v>0</v>
      </c>
      <c r="AD31" s="54" t="s">
        <v>57</v>
      </c>
      <c r="AE31" s="226" t="s">
        <v>56</v>
      </c>
    </row>
    <row r="32" spans="1:32" ht="15.75" customHeight="1">
      <c r="A32" s="229"/>
      <c r="B32" s="49" t="s">
        <v>12</v>
      </c>
      <c r="C32" s="78">
        <f>SUM(車種別台数表24.12:車種別台数表25.01!C32)</f>
        <v>0</v>
      </c>
      <c r="D32" s="49" t="s">
        <v>12</v>
      </c>
      <c r="E32" s="78">
        <f>SUM(車種別台数表24.12:車種別台数表25.01!E32)</f>
        <v>0</v>
      </c>
      <c r="F32" s="49"/>
      <c r="G32" s="78">
        <f>SUM(車種別台数表24.12:車種別台数表25.01!G32)</f>
        <v>0</v>
      </c>
      <c r="H32" s="49" t="s">
        <v>12</v>
      </c>
      <c r="I32" s="78">
        <f>SUM(車種別台数表24.12:車種別台数表25.01!I32)</f>
        <v>0</v>
      </c>
      <c r="J32" s="49"/>
      <c r="K32" s="78">
        <f>SUM(車種別台数表24.12:車種別台数表25.01!K32)</f>
        <v>0</v>
      </c>
      <c r="L32" s="49"/>
      <c r="M32" s="78">
        <f>SUM(車種別台数表24.12:車種別台数表25.01!M32)</f>
        <v>0</v>
      </c>
      <c r="N32" s="49" t="s">
        <v>12</v>
      </c>
      <c r="O32" s="78">
        <f>SUM(車種別台数表24.12:車種別台数表25.01!O32)</f>
        <v>0</v>
      </c>
      <c r="P32" s="49"/>
      <c r="Q32" s="78">
        <f>SUM(車種別台数表24.12:車種別台数表25.01!Q32)</f>
        <v>0</v>
      </c>
      <c r="R32" s="49" t="s">
        <v>12</v>
      </c>
      <c r="S32" s="78">
        <f>SUM(車種別台数表24.12:車種別台数表25.01!S32)</f>
        <v>0</v>
      </c>
      <c r="T32" s="49" t="s">
        <v>12</v>
      </c>
      <c r="U32" s="78">
        <f>SUM(車種別台数表24.12:車種別台数表25.01!U32)</f>
        <v>2</v>
      </c>
      <c r="V32" s="49" t="s">
        <v>12</v>
      </c>
      <c r="W32" s="78">
        <f>SUM(車種別台数表24.12:車種別台数表25.01!W32)</f>
        <v>6</v>
      </c>
      <c r="X32" s="49"/>
      <c r="Y32" s="78">
        <f>SUM(車種別台数表24.12:車種別台数表25.01!Y32)</f>
        <v>0</v>
      </c>
      <c r="Z32" s="50" t="s">
        <v>12</v>
      </c>
      <c r="AA32" s="78">
        <f>SUM(車種別台数表24.12:車種別台数表25.01!AA32)</f>
        <v>1082</v>
      </c>
      <c r="AB32" s="49" t="s">
        <v>12</v>
      </c>
      <c r="AC32" s="78">
        <f>SUM(車種別台数表24.12:車種別台数表25.01!AC32)</f>
        <v>182</v>
      </c>
      <c r="AD32" s="93">
        <f>IF(ISERROR(AD33/AD30),"",AD33/AD30)</f>
        <v>0.97091974752028853</v>
      </c>
      <c r="AE32" s="230"/>
    </row>
    <row r="33" spans="1:31" ht="15.75" customHeight="1">
      <c r="A33" s="231" t="s">
        <v>58</v>
      </c>
      <c r="B33" s="55" t="s">
        <v>39</v>
      </c>
      <c r="C33" s="95">
        <f>SUM(車種別台数表24.12:車種別台数表25.01!C33)</f>
        <v>0</v>
      </c>
      <c r="D33" s="55" t="s">
        <v>436</v>
      </c>
      <c r="E33" s="95">
        <f>SUM(車種別台数表24.12:車種別台数表25.01!E33)</f>
        <v>0</v>
      </c>
      <c r="F33" s="55" t="s">
        <v>40</v>
      </c>
      <c r="G33" s="95">
        <f>SUM(車種別台数表24.12:車種別台数表25.01!G33)</f>
        <v>2390</v>
      </c>
      <c r="H33" s="55" t="s">
        <v>41</v>
      </c>
      <c r="I33" s="95">
        <f>SUM(車種別台数表24.12:車種別台数表25.01!I33)</f>
        <v>0</v>
      </c>
      <c r="J33" s="55" t="s">
        <v>42</v>
      </c>
      <c r="K33" s="95">
        <f>SUM(車種別台数表24.12:車種別台数表25.01!K33)</f>
        <v>4412</v>
      </c>
      <c r="L33" s="55" t="s">
        <v>43</v>
      </c>
      <c r="M33" s="95">
        <f>SUM(車種別台数表24.12:車種別台数表25.01!M33)</f>
        <v>32</v>
      </c>
      <c r="N33" s="55" t="s">
        <v>44</v>
      </c>
      <c r="O33" s="95">
        <f>SUM(車種別台数表24.12:車種別台数表25.01!O33)</f>
        <v>216</v>
      </c>
      <c r="P33" s="55" t="s">
        <v>45</v>
      </c>
      <c r="Q33" s="95">
        <f>SUM(車種別台数表24.12:車種別台数表25.01!Q33)</f>
        <v>2590</v>
      </c>
      <c r="R33" s="55" t="s">
        <v>46</v>
      </c>
      <c r="S33" s="95">
        <f>SUM(車種別台数表24.12:車種別台数表25.01!S33)</f>
        <v>216</v>
      </c>
      <c r="T33" s="55" t="s">
        <v>47</v>
      </c>
      <c r="U33" s="95">
        <f>SUM(車種別台数表24.12:車種別台数表25.01!U33)</f>
        <v>2</v>
      </c>
      <c r="V33" s="55" t="s">
        <v>48</v>
      </c>
      <c r="W33" s="95">
        <f>SUM(車種別台数表24.12:車種別台数表25.01!W33)</f>
        <v>819</v>
      </c>
      <c r="X33" s="55" t="s">
        <v>278</v>
      </c>
      <c r="Y33" s="95">
        <f>SUM(車種別台数表24.12:車種別台数表25.01!Y33)</f>
        <v>980</v>
      </c>
      <c r="Z33" s="55" t="s">
        <v>49</v>
      </c>
      <c r="AA33" s="95">
        <f>SUM(車種別台数表24.12:車種別台数表25.01!AA33)</f>
        <v>1082</v>
      </c>
      <c r="AB33" s="55" t="s">
        <v>50</v>
      </c>
      <c r="AC33" s="95">
        <f>SUM(車種別台数表24.12:車種別台数表25.01!AC33)</f>
        <v>182</v>
      </c>
      <c r="AD33" s="96">
        <f>SUM(B33:AC33)</f>
        <v>12921</v>
      </c>
      <c r="AE33" s="232" t="s">
        <v>58</v>
      </c>
    </row>
    <row r="34" spans="1:31" ht="15.75" customHeight="1">
      <c r="A34" s="234"/>
      <c r="B34" s="49"/>
      <c r="C34" s="78">
        <f>SUM(車種別台数表24.12:車種別台数表25.01!C34)</f>
        <v>0</v>
      </c>
      <c r="D34" s="49"/>
      <c r="E34" s="78">
        <f>SUM(車種別台数表24.12:車種別台数表25.01!E34)</f>
        <v>0</v>
      </c>
      <c r="F34" s="49"/>
      <c r="G34" s="78">
        <f>SUM(車種別台数表24.12:車種別台数表25.01!G34)</f>
        <v>0</v>
      </c>
      <c r="H34" s="49"/>
      <c r="I34" s="78">
        <f>SUM(車種別台数表24.12:車種別台数表25.01!I34)</f>
        <v>0</v>
      </c>
      <c r="J34" s="49"/>
      <c r="K34" s="78">
        <f>SUM(車種別台数表24.12:車種別台数表25.01!K34)</f>
        <v>0</v>
      </c>
      <c r="L34" s="49"/>
      <c r="M34" s="78">
        <f>SUM(車種別台数表24.12:車種別台数表25.01!M34)</f>
        <v>0</v>
      </c>
      <c r="N34" s="49"/>
      <c r="O34" s="78">
        <f>SUM(車種別台数表24.12:車種別台数表25.01!O34)</f>
        <v>0</v>
      </c>
      <c r="P34" s="49"/>
      <c r="Q34" s="78">
        <f>SUM(車種別台数表24.12:車種別台数表25.01!Q34)</f>
        <v>0</v>
      </c>
      <c r="R34" s="49"/>
      <c r="S34" s="78">
        <f>SUM(車種別台数表24.12:車種別台数表25.01!S34)</f>
        <v>0</v>
      </c>
      <c r="T34" s="49"/>
      <c r="U34" s="78">
        <f>SUM(車種別台数表24.12:車種別台数表25.01!U34)</f>
        <v>0</v>
      </c>
      <c r="V34" s="49"/>
      <c r="W34" s="78">
        <f>SUM(車種別台数表24.12:車種別台数表25.01!W34)</f>
        <v>0</v>
      </c>
      <c r="X34" s="49"/>
      <c r="Y34" s="78">
        <f>SUM(車種別台数表24.12:車種別台数表25.01!Y34)</f>
        <v>0</v>
      </c>
      <c r="AA34" s="78">
        <f>SUM(車種別台数表24.12:車種別台数表25.01!AA34)</f>
        <v>0</v>
      </c>
      <c r="AB34" s="49"/>
      <c r="AC34" s="78">
        <f>SUM(車種別台数表24.12:車種別台数表25.01!AC34)</f>
        <v>0</v>
      </c>
      <c r="AD34" s="54" t="s">
        <v>59</v>
      </c>
      <c r="AE34" s="235"/>
    </row>
    <row r="35" spans="1:31" s="233" customFormat="1" ht="15.75" customHeight="1">
      <c r="A35" s="225" t="s">
        <v>60</v>
      </c>
      <c r="B35" s="49"/>
      <c r="C35" s="78">
        <f>SUM(車種別台数表24.12:車種別台数表25.01!C35)</f>
        <v>0</v>
      </c>
      <c r="D35" s="49"/>
      <c r="E35" s="78">
        <f>SUM(車種別台数表24.12:車種別台数表25.01!E35)</f>
        <v>0</v>
      </c>
      <c r="F35" s="49" t="s">
        <v>18</v>
      </c>
      <c r="G35" s="78">
        <f>SUM(車種別台数表24.12:車種別台数表25.01!G35)</f>
        <v>312</v>
      </c>
      <c r="H35" s="49"/>
      <c r="I35" s="78">
        <f>SUM(車種別台数表24.12:車種別台数表25.01!I35)</f>
        <v>0</v>
      </c>
      <c r="J35" s="49" t="s">
        <v>315</v>
      </c>
      <c r="K35" s="78">
        <f>SUM(車種別台数表24.12:車種別台数表25.01!K35)</f>
        <v>250</v>
      </c>
      <c r="L35" s="49"/>
      <c r="M35" s="78">
        <f>SUM(車種別台数表24.12:車種別台数表25.01!M35)</f>
        <v>0</v>
      </c>
      <c r="N35" s="49"/>
      <c r="O35" s="78">
        <f>SUM(車種別台数表24.12:車種別台数表25.01!O35)</f>
        <v>0</v>
      </c>
      <c r="P35" s="49" t="s">
        <v>324</v>
      </c>
      <c r="Q35" s="78">
        <f>SUM(車種別台数表24.12:車種別台数表25.01!Q35)</f>
        <v>103</v>
      </c>
      <c r="R35" s="49" t="s">
        <v>338</v>
      </c>
      <c r="S35" s="78">
        <f>SUM(車種別台数表24.12:車種別台数表25.01!S35)</f>
        <v>35</v>
      </c>
      <c r="T35" s="49"/>
      <c r="U35" s="78">
        <f>SUM(車種別台数表24.12:車種別台数表25.01!U35)</f>
        <v>0</v>
      </c>
      <c r="V35" s="49" t="s">
        <v>186</v>
      </c>
      <c r="W35" s="78">
        <f>SUM(車種別台数表24.12:車種別台数表25.01!W35)</f>
        <v>209</v>
      </c>
      <c r="X35" s="49"/>
      <c r="Y35" s="78">
        <f>SUM(車種別台数表24.12:車種別台数表25.01!Y35)</f>
        <v>0</v>
      </c>
      <c r="Z35" s="50"/>
      <c r="AA35" s="78">
        <f>SUM(車種別台数表24.12:車種別台数表25.01!AA35)</f>
        <v>0</v>
      </c>
      <c r="AB35" s="49"/>
      <c r="AC35" s="78">
        <f>SUM(車種別台数表24.12:車種別台数表25.01!AC35)</f>
        <v>10</v>
      </c>
      <c r="AD35" s="91">
        <f>SUM(車種別台数表24.12:車種別台数表25.01!AD35)</f>
        <v>1089</v>
      </c>
      <c r="AE35" s="226" t="s">
        <v>60</v>
      </c>
    </row>
    <row r="36" spans="1:31" s="233" customFormat="1" ht="15.75" customHeight="1">
      <c r="A36" s="225" t="s">
        <v>62</v>
      </c>
      <c r="B36" s="49"/>
      <c r="C36" s="78">
        <f>SUM(車種別台数表24.12:車種別台数表25.01!C36)</f>
        <v>0</v>
      </c>
      <c r="D36" s="49"/>
      <c r="E36" s="78">
        <f>SUM(車種別台数表24.12:車種別台数表25.01!E36)</f>
        <v>0</v>
      </c>
      <c r="F36" s="49"/>
      <c r="G36" s="78">
        <f>SUM(車種別台数表24.12:車種別台数表25.01!G36)</f>
        <v>0</v>
      </c>
      <c r="H36" s="49"/>
      <c r="I36" s="78">
        <f>SUM(車種別台数表24.12:車種別台数表25.01!I36)</f>
        <v>0</v>
      </c>
      <c r="J36" s="49"/>
      <c r="K36" s="78">
        <f>SUM(車種別台数表24.12:車種別台数表25.01!K36)</f>
        <v>0</v>
      </c>
      <c r="L36" s="49"/>
      <c r="M36" s="78">
        <f>SUM(車種別台数表24.12:車種別台数表25.01!M36)</f>
        <v>0</v>
      </c>
      <c r="N36" s="49"/>
      <c r="O36" s="78">
        <f>SUM(車種別台数表24.12:車種別台数表25.01!O36)</f>
        <v>0</v>
      </c>
      <c r="P36" s="49" t="s">
        <v>339</v>
      </c>
      <c r="Q36" s="78">
        <f>SUM(車種別台数表24.12:車種別台数表25.01!Q36)</f>
        <v>139</v>
      </c>
      <c r="R36" s="49"/>
      <c r="S36" s="78">
        <f>SUM(車種別台数表24.12:車種別台数表25.01!S36)</f>
        <v>0</v>
      </c>
      <c r="T36" s="49"/>
      <c r="U36" s="78">
        <f>SUM(車種別台数表24.12:車種別台数表25.01!U36)</f>
        <v>0</v>
      </c>
      <c r="V36" s="49" t="s">
        <v>189</v>
      </c>
      <c r="W36" s="78">
        <f>SUM(車種別台数表24.12:車種別台数表25.01!W36)</f>
        <v>2</v>
      </c>
      <c r="X36" s="49"/>
      <c r="Y36" s="78">
        <f>SUM(車種別台数表24.12:車種別台数表25.01!Y36)</f>
        <v>0</v>
      </c>
      <c r="Z36" s="50"/>
      <c r="AA36" s="78">
        <f>SUM(車種別台数表24.12:車種別台数表25.01!AA36)</f>
        <v>0</v>
      </c>
      <c r="AB36" s="56" t="s">
        <v>472</v>
      </c>
      <c r="AC36" s="78">
        <f>SUM(車種別台数表24.12:車種別台数表25.01!AC36)</f>
        <v>28</v>
      </c>
      <c r="AD36" s="54" t="s">
        <v>61</v>
      </c>
      <c r="AE36" s="226" t="s">
        <v>62</v>
      </c>
    </row>
    <row r="37" spans="1:31" ht="15.75" customHeight="1">
      <c r="A37" s="225" t="s">
        <v>63</v>
      </c>
      <c r="B37" s="49"/>
      <c r="C37" s="78">
        <f>SUM(車種別台数表24.12:車種別台数表25.01!C37)</f>
        <v>0</v>
      </c>
      <c r="D37" s="49"/>
      <c r="E37" s="78">
        <f>SUM(車種別台数表24.12:車種別台数表25.01!E37)</f>
        <v>0</v>
      </c>
      <c r="F37" s="49"/>
      <c r="G37" s="78">
        <f>SUM(車種別台数表24.12:車種別台数表25.01!G37)</f>
        <v>0</v>
      </c>
      <c r="H37" s="49"/>
      <c r="I37" s="78">
        <f>SUM(車種別台数表24.12:車種別台数表25.01!I37)</f>
        <v>0</v>
      </c>
      <c r="J37" s="49"/>
      <c r="K37" s="78">
        <f>SUM(車種別台数表24.12:車種別台数表25.01!K37)</f>
        <v>0</v>
      </c>
      <c r="L37" s="49"/>
      <c r="M37" s="78">
        <f>SUM(車種別台数表24.12:車種別台数表25.01!M37)</f>
        <v>0</v>
      </c>
      <c r="N37" s="49"/>
      <c r="O37" s="78">
        <f>SUM(車種別台数表24.12:車種別台数表25.01!O37)</f>
        <v>0</v>
      </c>
      <c r="P37" s="49"/>
      <c r="Q37" s="78">
        <f>SUM(車種別台数表24.12:車種別台数表25.01!Q37)</f>
        <v>0</v>
      </c>
      <c r="R37" s="49"/>
      <c r="S37" s="78">
        <f>SUM(車種別台数表24.12:車種別台数表25.01!S37)</f>
        <v>0</v>
      </c>
      <c r="T37" s="49"/>
      <c r="U37" s="78">
        <f>SUM(車種別台数表24.12:車種別台数表25.01!U37)</f>
        <v>0</v>
      </c>
      <c r="V37" s="49"/>
      <c r="W37" s="78">
        <f>SUM(車種別台数表24.12:車種別台数表25.01!W37)</f>
        <v>0</v>
      </c>
      <c r="X37" s="49"/>
      <c r="Y37" s="78">
        <f>SUM(車種別台数表24.12:車種別台数表25.01!Y37)</f>
        <v>0</v>
      </c>
      <c r="Z37" s="50" t="s">
        <v>12</v>
      </c>
      <c r="AA37" s="78">
        <f>SUM(車種別台数表24.12:車種別台数表25.01!AA37)</f>
        <v>10</v>
      </c>
      <c r="AB37" s="49" t="s">
        <v>12</v>
      </c>
      <c r="AC37" s="78">
        <f>SUM(車種別台数表24.12:車種別台数表25.01!AC37)</f>
        <v>5</v>
      </c>
      <c r="AD37" s="93">
        <f>IF(ISERROR(AD38/AD35),"",AD38/AD35)</f>
        <v>1.0128558310376492</v>
      </c>
      <c r="AE37" s="226" t="s">
        <v>63</v>
      </c>
    </row>
    <row r="38" spans="1:31" ht="15.75" customHeight="1">
      <c r="A38" s="231" t="s">
        <v>64</v>
      </c>
      <c r="B38" s="55" t="s">
        <v>39</v>
      </c>
      <c r="C38" s="95">
        <f>SUM(車種別台数表24.12:車種別台数表25.01!C38)</f>
        <v>0</v>
      </c>
      <c r="D38" s="55" t="s">
        <v>436</v>
      </c>
      <c r="E38" s="95">
        <f>SUM(車種別台数表24.12:車種別台数表25.01!E38)</f>
        <v>0</v>
      </c>
      <c r="F38" s="55" t="s">
        <v>40</v>
      </c>
      <c r="G38" s="95">
        <f>SUM(車種別台数表24.12:車種別台数表25.01!G38)</f>
        <v>312</v>
      </c>
      <c r="H38" s="55" t="s">
        <v>41</v>
      </c>
      <c r="I38" s="95">
        <f>SUM(車種別台数表24.12:車種別台数表25.01!I38)</f>
        <v>0</v>
      </c>
      <c r="J38" s="55" t="s">
        <v>42</v>
      </c>
      <c r="K38" s="95">
        <f>SUM(車種別台数表24.12:車種別台数表25.01!K38)</f>
        <v>250</v>
      </c>
      <c r="L38" s="55" t="s">
        <v>43</v>
      </c>
      <c r="M38" s="95">
        <f>SUM(車種別台数表24.12:車種別台数表25.01!M38)</f>
        <v>0</v>
      </c>
      <c r="N38" s="55" t="s">
        <v>44</v>
      </c>
      <c r="O38" s="95">
        <f>SUM(車種別台数表24.12:車種別台数表25.01!O38)</f>
        <v>0</v>
      </c>
      <c r="P38" s="55" t="s">
        <v>45</v>
      </c>
      <c r="Q38" s="95">
        <f>SUM(車種別台数表24.12:車種別台数表25.01!Q38)</f>
        <v>242</v>
      </c>
      <c r="R38" s="55" t="s">
        <v>46</v>
      </c>
      <c r="S38" s="95">
        <f>SUM(車種別台数表24.12:車種別台数表25.01!S38)</f>
        <v>35</v>
      </c>
      <c r="T38" s="55" t="s">
        <v>47</v>
      </c>
      <c r="U38" s="95">
        <f>SUM(車種別台数表24.12:車種別台数表25.01!U38)</f>
        <v>0</v>
      </c>
      <c r="V38" s="55" t="s">
        <v>48</v>
      </c>
      <c r="W38" s="95">
        <f>SUM(車種別台数表24.12:車種別台数表25.01!W38)</f>
        <v>211</v>
      </c>
      <c r="X38" s="55" t="s">
        <v>278</v>
      </c>
      <c r="Y38" s="95">
        <f>SUM(車種別台数表24.12:車種別台数表25.01!Y38)</f>
        <v>0</v>
      </c>
      <c r="Z38" s="55" t="s">
        <v>49</v>
      </c>
      <c r="AA38" s="95">
        <f>SUM(車種別台数表24.12:車種別台数表25.01!AA38)</f>
        <v>10</v>
      </c>
      <c r="AB38" s="55" t="s">
        <v>50</v>
      </c>
      <c r="AC38" s="95">
        <f>SUM(車種別台数表24.12:車種別台数表25.01!AC38)</f>
        <v>43</v>
      </c>
      <c r="AD38" s="96">
        <f>SUM(B38:AC38)</f>
        <v>1103</v>
      </c>
      <c r="AE38" s="232" t="s">
        <v>64</v>
      </c>
    </row>
    <row r="39" spans="1:31" ht="15.75" customHeight="1">
      <c r="A39" s="229"/>
      <c r="B39" s="49"/>
      <c r="C39" s="78">
        <f>SUM(車種別台数表24.12:車種別台数表25.01!C39)</f>
        <v>0</v>
      </c>
      <c r="D39" s="49"/>
      <c r="E39" s="78">
        <f>SUM(車種別台数表24.12:車種別台数表25.01!E39)</f>
        <v>0</v>
      </c>
      <c r="F39" s="49"/>
      <c r="G39" s="78">
        <f>SUM(車種別台数表24.12:車種別台数表25.01!G39)</f>
        <v>0</v>
      </c>
      <c r="H39" s="49"/>
      <c r="I39" s="78">
        <f>SUM(車種別台数表24.12:車種別台数表25.01!I39)</f>
        <v>0</v>
      </c>
      <c r="J39" s="49"/>
      <c r="K39" s="78">
        <f>SUM(車種別台数表24.12:車種別台数表25.01!K39)</f>
        <v>0</v>
      </c>
      <c r="L39" s="49"/>
      <c r="M39" s="78">
        <f>SUM(車種別台数表24.12:車種別台数表25.01!M39)</f>
        <v>0</v>
      </c>
      <c r="N39" s="49"/>
      <c r="O39" s="78">
        <f>SUM(車種別台数表24.12:車種別台数表25.01!O39)</f>
        <v>0</v>
      </c>
      <c r="P39" s="49"/>
      <c r="Q39" s="78">
        <f>SUM(車種別台数表24.12:車種別台数表25.01!Q39)</f>
        <v>0</v>
      </c>
      <c r="R39" s="49"/>
      <c r="S39" s="78">
        <f>SUM(車種別台数表24.12:車種別台数表25.01!S39)</f>
        <v>0</v>
      </c>
      <c r="T39" s="49"/>
      <c r="U39" s="78">
        <f>SUM(車種別台数表24.12:車種別台数表25.01!U39)</f>
        <v>0</v>
      </c>
      <c r="V39" s="49"/>
      <c r="W39" s="78">
        <f>SUM(車種別台数表24.12:車種別台数表25.01!W39)</f>
        <v>0</v>
      </c>
      <c r="X39" s="49"/>
      <c r="Y39" s="78">
        <f>SUM(車種別台数表24.12:車種別台数表25.01!Y39)</f>
        <v>0</v>
      </c>
      <c r="AA39" s="78">
        <f>SUM(車種別台数表24.12:車種別台数表25.01!AA39)</f>
        <v>0</v>
      </c>
      <c r="AB39" s="49"/>
      <c r="AC39" s="78">
        <f>SUM(車種別台数表24.12:車種別台数表25.01!AC39)</f>
        <v>0</v>
      </c>
      <c r="AD39" s="79"/>
      <c r="AE39" s="230"/>
    </row>
    <row r="40" spans="1:31" s="233" customFormat="1" ht="15.75" customHeight="1">
      <c r="A40" s="225"/>
      <c r="B40" s="49"/>
      <c r="C40" s="78">
        <f>SUM(車種別台数表24.12:車種別台数表25.01!C40)</f>
        <v>0</v>
      </c>
      <c r="D40" s="49"/>
      <c r="E40" s="78">
        <f>SUM(車種別台数表24.12:車種別台数表25.01!E40)</f>
        <v>0</v>
      </c>
      <c r="F40" s="49" t="s">
        <v>18</v>
      </c>
      <c r="G40" s="78">
        <f>SUM(車種別台数表24.12:車種別台数表25.01!G40)</f>
        <v>360</v>
      </c>
      <c r="H40" s="49"/>
      <c r="I40" s="78">
        <f>SUM(車種別台数表24.12:車種別台数表25.01!I40)</f>
        <v>0</v>
      </c>
      <c r="J40" s="49" t="s">
        <v>322</v>
      </c>
      <c r="K40" s="78">
        <f>SUM(車種別台数表24.12:車種別台数表25.01!K40)</f>
        <v>1041</v>
      </c>
      <c r="L40" s="49" t="s">
        <v>323</v>
      </c>
      <c r="M40" s="78">
        <f>SUM(車種別台数表24.12:車種別台数表25.01!M40)</f>
        <v>310</v>
      </c>
      <c r="N40" s="49"/>
      <c r="O40" s="78">
        <f>SUM(車種別台数表24.12:車種別台数表25.01!O40)</f>
        <v>0</v>
      </c>
      <c r="P40" s="49" t="s">
        <v>327</v>
      </c>
      <c r="Q40" s="78">
        <f>SUM(車種別台数表24.12:車種別台数表25.01!Q40)</f>
        <v>875</v>
      </c>
      <c r="R40" s="49" t="s">
        <v>325</v>
      </c>
      <c r="S40" s="78">
        <f>SUM(車種別台数表24.12:車種別台数表25.01!S40)</f>
        <v>876</v>
      </c>
      <c r="T40" s="49"/>
      <c r="U40" s="78">
        <f>SUM(車種別台数表24.12:車種別台数表25.01!U40)</f>
        <v>0</v>
      </c>
      <c r="V40" s="49" t="s">
        <v>187</v>
      </c>
      <c r="W40" s="78">
        <f>SUM(車種別台数表24.12:車種別台数表25.01!W40)</f>
        <v>654</v>
      </c>
      <c r="X40" s="49" t="s">
        <v>326</v>
      </c>
      <c r="Y40" s="78">
        <f>SUM(車種別台数表24.12:車種別台数表25.01!Y40)</f>
        <v>2</v>
      </c>
      <c r="Z40" s="50"/>
      <c r="AA40" s="78">
        <f>SUM(車種別台数表24.12:車種別台数表25.01!AA40)</f>
        <v>0</v>
      </c>
      <c r="AB40" s="49"/>
      <c r="AC40" s="78">
        <f>SUM(車種別台数表24.12:車種別台数表25.01!AC40)</f>
        <v>0</v>
      </c>
      <c r="AD40" s="79"/>
      <c r="AE40" s="226"/>
    </row>
    <row r="41" spans="1:31" ht="15.75" customHeight="1">
      <c r="A41" s="225" t="s">
        <v>65</v>
      </c>
      <c r="B41" s="49"/>
      <c r="C41" s="78">
        <f>SUM(車種別台数表24.12:車種別台数表25.01!C41)</f>
        <v>0</v>
      </c>
      <c r="D41" s="49"/>
      <c r="E41" s="78">
        <f>SUM(車種別台数表24.12:車種別台数表25.01!E41)</f>
        <v>0</v>
      </c>
      <c r="F41" s="49"/>
      <c r="G41" s="78">
        <f>SUM(車種別台数表24.12:車種別台数表25.01!G41)</f>
        <v>0</v>
      </c>
      <c r="H41" s="49"/>
      <c r="I41" s="78">
        <f>SUM(車種別台数表24.12:車種別台数表25.01!I41)</f>
        <v>0</v>
      </c>
      <c r="J41" s="49" t="s">
        <v>329</v>
      </c>
      <c r="K41" s="78">
        <f>SUM(車種別台数表24.12:車種別台数表25.01!K41)</f>
        <v>240</v>
      </c>
      <c r="L41" s="49"/>
      <c r="M41" s="78">
        <f>SUM(車種別台数表24.12:車種別台数表25.01!M41)</f>
        <v>0</v>
      </c>
      <c r="N41" s="49"/>
      <c r="O41" s="78">
        <f>SUM(車種別台数表24.12:車種別台数表25.01!O41)</f>
        <v>0</v>
      </c>
      <c r="P41" s="49"/>
      <c r="Q41" s="78">
        <f>SUM(車種別台数表24.12:車種別台数表25.01!Q41)</f>
        <v>0</v>
      </c>
      <c r="R41" s="49" t="s">
        <v>328</v>
      </c>
      <c r="S41" s="78">
        <f>SUM(車種別台数表24.12:車種別台数表25.01!S41)</f>
        <v>159</v>
      </c>
      <c r="T41" s="49"/>
      <c r="U41" s="78">
        <f>SUM(車種別台数表24.12:車種別台数表25.01!U41)</f>
        <v>0</v>
      </c>
      <c r="V41" s="49" t="s">
        <v>189</v>
      </c>
      <c r="W41" s="78">
        <f>SUM(車種別台数表24.12:車種別台数表25.01!W41)</f>
        <v>4952</v>
      </c>
      <c r="X41" s="49"/>
      <c r="Y41" s="78">
        <f>SUM(車種別台数表24.12:車種別台数表25.01!Y41)</f>
        <v>0</v>
      </c>
      <c r="AA41" s="78">
        <f>SUM(車種別台数表24.12:車種別台数表25.01!AA41)</f>
        <v>0</v>
      </c>
      <c r="AB41" s="49"/>
      <c r="AC41" s="78">
        <f>SUM(車種別台数表24.12:車種別台数表25.01!AC41)</f>
        <v>0</v>
      </c>
      <c r="AD41" s="79"/>
      <c r="AE41" s="226" t="s">
        <v>65</v>
      </c>
    </row>
    <row r="42" spans="1:31" ht="15.75" customHeight="1">
      <c r="A42" s="225" t="s">
        <v>66</v>
      </c>
      <c r="B42" s="49"/>
      <c r="C42" s="78">
        <f>SUM(車種別台数表24.12:車種別台数表25.01!C42)</f>
        <v>0</v>
      </c>
      <c r="D42" s="49"/>
      <c r="E42" s="78">
        <f>SUM(車種別台数表24.12:車種別台数表25.01!E42)</f>
        <v>0</v>
      </c>
      <c r="F42" s="49"/>
      <c r="G42" s="78">
        <f>SUM(車種別台数表24.12:車種別台数表25.01!G42)</f>
        <v>0</v>
      </c>
      <c r="H42" s="49"/>
      <c r="I42" s="78">
        <f>SUM(車種別台数表24.12:車種別台数表25.01!I42)</f>
        <v>0</v>
      </c>
      <c r="J42" s="49"/>
      <c r="K42" s="78">
        <f>SUM(車種別台数表24.12:車種別台数表25.01!K42)</f>
        <v>0</v>
      </c>
      <c r="L42" s="49"/>
      <c r="M42" s="78">
        <f>SUM(車種別台数表24.12:車種別台数表25.01!M42)</f>
        <v>0</v>
      </c>
      <c r="N42" s="49"/>
      <c r="O42" s="78">
        <f>SUM(車種別台数表24.12:車種別台数表25.01!O42)</f>
        <v>0</v>
      </c>
      <c r="P42" s="49"/>
      <c r="Q42" s="78">
        <f>SUM(車種別台数表24.12:車種別台数表25.01!Q42)</f>
        <v>0</v>
      </c>
      <c r="R42" s="49" t="s">
        <v>332</v>
      </c>
      <c r="S42" s="78">
        <f>SUM(車種別台数表24.12:車種別台数表25.01!S42)</f>
        <v>1662</v>
      </c>
      <c r="T42" s="49"/>
      <c r="U42" s="78">
        <f>SUM(車種別台数表24.12:車種別台数表25.01!U42)</f>
        <v>0</v>
      </c>
      <c r="V42" s="49" t="s">
        <v>340</v>
      </c>
      <c r="W42" s="78">
        <f>SUM(車種別台数表24.12:車種別台数表25.01!W42)</f>
        <v>5016</v>
      </c>
      <c r="X42" s="49"/>
      <c r="Y42" s="78">
        <f>SUM(車種別台数表24.12:車種別台数表25.01!Y42)</f>
        <v>0</v>
      </c>
      <c r="AA42" s="78">
        <f>SUM(車種別台数表24.12:車種別台数表25.01!AA42)</f>
        <v>0</v>
      </c>
      <c r="AB42" s="49"/>
      <c r="AC42" s="78">
        <f>SUM(車種別台数表24.12:車種別台数表25.01!AC42)</f>
        <v>0</v>
      </c>
      <c r="AD42" s="79"/>
      <c r="AE42" s="226" t="s">
        <v>66</v>
      </c>
    </row>
    <row r="43" spans="1:31" ht="15.75" customHeight="1">
      <c r="A43" s="225" t="s">
        <v>53</v>
      </c>
      <c r="B43" s="49"/>
      <c r="C43" s="78">
        <f>SUM(車種別台数表24.12:車種別台数表25.01!C43)</f>
        <v>0</v>
      </c>
      <c r="D43" s="49"/>
      <c r="E43" s="78">
        <f>SUM(車種別台数表24.12:車種別台数表25.01!E43)</f>
        <v>0</v>
      </c>
      <c r="F43" s="49"/>
      <c r="G43" s="78">
        <f>SUM(車種別台数表24.12:車種別台数表25.01!G43)</f>
        <v>0</v>
      </c>
      <c r="H43" s="49"/>
      <c r="I43" s="78">
        <f>SUM(車種別台数表24.12:車種別台数表25.01!I43)</f>
        <v>0</v>
      </c>
      <c r="J43" s="49"/>
      <c r="K43" s="78">
        <f>SUM(車種別台数表24.12:車種別台数表25.01!K43)</f>
        <v>0</v>
      </c>
      <c r="L43" s="49"/>
      <c r="M43" s="78">
        <f>SUM(車種別台数表24.12:車種別台数表25.01!M43)</f>
        <v>0</v>
      </c>
      <c r="N43" s="49"/>
      <c r="O43" s="78">
        <f>SUM(車種別台数表24.12:車種別台数表25.01!O43)</f>
        <v>0</v>
      </c>
      <c r="P43" s="49"/>
      <c r="Q43" s="78">
        <f>SUM(車種別台数表24.12:車種別台数表25.01!Q43)</f>
        <v>0</v>
      </c>
      <c r="R43" s="49" t="s">
        <v>334</v>
      </c>
      <c r="S43" s="78">
        <f>SUM(車種別台数表24.12:車種別台数表25.01!S43)</f>
        <v>1155</v>
      </c>
      <c r="T43" s="49"/>
      <c r="U43" s="78">
        <f>SUM(車種別台数表24.12:車種別台数表25.01!U43)</f>
        <v>0</v>
      </c>
      <c r="V43" s="49"/>
      <c r="W43" s="78">
        <f>SUM(車種別台数表24.12:車種別台数表25.01!W43)</f>
        <v>0</v>
      </c>
      <c r="X43" s="49"/>
      <c r="Y43" s="78">
        <f>SUM(車種別台数表24.12:車種別台数表25.01!Y43)</f>
        <v>0</v>
      </c>
      <c r="AA43" s="78">
        <f>SUM(車種別台数表24.12:車種別台数表25.01!AA43)</f>
        <v>0</v>
      </c>
      <c r="AB43" s="49"/>
      <c r="AC43" s="78">
        <f>SUM(車種別台数表24.12:車種別台数表25.01!AC43)</f>
        <v>0</v>
      </c>
      <c r="AD43" s="79"/>
      <c r="AE43" s="226" t="s">
        <v>53</v>
      </c>
    </row>
    <row r="44" spans="1:31" ht="15.75" customHeight="1">
      <c r="A44" s="225" t="s">
        <v>55</v>
      </c>
      <c r="B44" s="49"/>
      <c r="C44" s="78">
        <f>SUM(車種別台数表24.12:車種別台数表25.01!C44)</f>
        <v>0</v>
      </c>
      <c r="D44" s="49"/>
      <c r="E44" s="78">
        <f>SUM(車種別台数表24.12:車種別台数表25.01!E44)</f>
        <v>0</v>
      </c>
      <c r="F44" s="49"/>
      <c r="G44" s="78">
        <f>SUM(車種別台数表24.12:車種別台数表25.01!G44)</f>
        <v>0</v>
      </c>
      <c r="H44" s="49"/>
      <c r="I44" s="78">
        <f>SUM(車種別台数表24.12:車種別台数表25.01!I44)</f>
        <v>0</v>
      </c>
      <c r="J44" s="49"/>
      <c r="K44" s="78">
        <f>SUM(車種別台数表24.12:車種別台数表25.01!K44)</f>
        <v>0</v>
      </c>
      <c r="L44" s="49"/>
      <c r="M44" s="78">
        <f>SUM(車種別台数表24.12:車種別台数表25.01!M44)</f>
        <v>0</v>
      </c>
      <c r="N44" s="49"/>
      <c r="O44" s="78">
        <f>SUM(車種別台数表24.12:車種別台数表25.01!O44)</f>
        <v>0</v>
      </c>
      <c r="P44" s="49"/>
      <c r="Q44" s="78">
        <f>SUM(車種別台数表24.12:車種別台数表25.01!Q44)</f>
        <v>0</v>
      </c>
      <c r="R44" s="49"/>
      <c r="S44" s="78">
        <f>SUM(車種別台数表24.12:車種別台数表25.01!S44)</f>
        <v>0</v>
      </c>
      <c r="T44" s="49"/>
      <c r="U44" s="78">
        <f>SUM(車種別台数表24.12:車種別台数表25.01!U44)</f>
        <v>0</v>
      </c>
      <c r="V44" s="49"/>
      <c r="W44" s="78">
        <f>SUM(車種別台数表24.12:車種別台数表25.01!W44)</f>
        <v>0</v>
      </c>
      <c r="X44" s="49"/>
      <c r="Y44" s="78">
        <f>SUM(車種別台数表24.12:車種別台数表25.01!Y44)</f>
        <v>0</v>
      </c>
      <c r="AA44" s="78">
        <f>SUM(車種別台数表24.12:車種別台数表25.01!AA44)</f>
        <v>0</v>
      </c>
      <c r="AB44" s="49"/>
      <c r="AC44" s="78">
        <f>SUM(車種別台数表24.12:車種別台数表25.01!AC44)</f>
        <v>0</v>
      </c>
      <c r="AD44" s="79"/>
      <c r="AE44" s="226" t="s">
        <v>55</v>
      </c>
    </row>
    <row r="45" spans="1:31" ht="15.75" customHeight="1">
      <c r="A45" s="225" t="s">
        <v>67</v>
      </c>
      <c r="B45" s="49"/>
      <c r="C45" s="78">
        <f>SUM(車種別台数表24.12:車種別台数表25.01!C45)</f>
        <v>0</v>
      </c>
      <c r="D45" s="49"/>
      <c r="E45" s="78">
        <f>SUM(車種別台数表24.12:車種別台数表25.01!E45)</f>
        <v>0</v>
      </c>
      <c r="F45" s="49"/>
      <c r="G45" s="78">
        <f>SUM(車種別台数表24.12:車種別台数表25.01!G45)</f>
        <v>0</v>
      </c>
      <c r="H45" s="49"/>
      <c r="I45" s="78">
        <f>SUM(車種別台数表24.12:車種別台数表25.01!I45)</f>
        <v>0</v>
      </c>
      <c r="J45" s="49"/>
      <c r="K45" s="78">
        <f>SUM(車種別台数表24.12:車種別台数表25.01!K45)</f>
        <v>0</v>
      </c>
      <c r="L45" s="49"/>
      <c r="M45" s="78">
        <f>SUM(車種別台数表24.12:車種別台数表25.01!M45)</f>
        <v>0</v>
      </c>
      <c r="N45" s="49"/>
      <c r="O45" s="78">
        <f>SUM(車種別台数表24.12:車種別台数表25.01!O45)</f>
        <v>0</v>
      </c>
      <c r="P45" s="49"/>
      <c r="Q45" s="78">
        <f>SUM(車種別台数表24.12:車種別台数表25.01!Q45)</f>
        <v>0</v>
      </c>
      <c r="R45" s="49"/>
      <c r="S45" s="78">
        <f>SUM(車種別台数表24.12:車種別台数表25.01!S45)</f>
        <v>0</v>
      </c>
      <c r="T45" s="49"/>
      <c r="U45" s="78">
        <f>SUM(車種別台数表24.12:車種別台数表25.01!U45)</f>
        <v>0</v>
      </c>
      <c r="V45" s="49"/>
      <c r="W45" s="78">
        <f>SUM(車種別台数表24.12:車種別台数表25.01!W45)</f>
        <v>0</v>
      </c>
      <c r="X45" s="49"/>
      <c r="Y45" s="78">
        <f>SUM(車種別台数表24.12:車種別台数表25.01!Y45)</f>
        <v>0</v>
      </c>
      <c r="AA45" s="78">
        <f>SUM(車種別台数表24.12:車種別台数表25.01!AA45)</f>
        <v>0</v>
      </c>
      <c r="AB45" s="49"/>
      <c r="AC45" s="78">
        <f>SUM(車種別台数表24.12:車種別台数表25.01!AC45)</f>
        <v>0</v>
      </c>
      <c r="AD45" s="79"/>
      <c r="AE45" s="226" t="s">
        <v>67</v>
      </c>
    </row>
    <row r="46" spans="1:31" ht="15.75" customHeight="1">
      <c r="A46" s="229"/>
      <c r="B46" s="49"/>
      <c r="C46" s="78">
        <f>SUM(車種別台数表24.12:車種別台数表25.01!C46)</f>
        <v>0</v>
      </c>
      <c r="D46" s="49"/>
      <c r="E46" s="78">
        <f>SUM(車種別台数表24.12:車種別台数表25.01!E46)</f>
        <v>0</v>
      </c>
      <c r="F46" s="49"/>
      <c r="G46" s="78">
        <f>SUM(車種別台数表24.12:車種別台数表25.01!G46)</f>
        <v>0</v>
      </c>
      <c r="H46" s="49"/>
      <c r="I46" s="78">
        <f>SUM(車種別台数表24.12:車種別台数表25.01!I46)</f>
        <v>0</v>
      </c>
      <c r="J46" s="49"/>
      <c r="K46" s="78">
        <f>SUM(車種別台数表24.12:車種別台数表25.01!K46)</f>
        <v>0</v>
      </c>
      <c r="L46" s="49"/>
      <c r="M46" s="78">
        <f>SUM(車種別台数表24.12:車種別台数表25.01!M46)</f>
        <v>0</v>
      </c>
      <c r="N46" s="49"/>
      <c r="O46" s="78">
        <f>SUM(車種別台数表24.12:車種別台数表25.01!O46)</f>
        <v>0</v>
      </c>
      <c r="P46" s="49"/>
      <c r="Q46" s="78">
        <f>SUM(車種別台数表24.12:車種別台数表25.01!Q46)</f>
        <v>0</v>
      </c>
      <c r="R46" s="49"/>
      <c r="S46" s="78">
        <f>SUM(車種別台数表24.12:車種別台数表25.01!S46)</f>
        <v>0</v>
      </c>
      <c r="T46" s="49"/>
      <c r="U46" s="78">
        <f>SUM(車種別台数表24.12:車種別台数表25.01!U46)</f>
        <v>0</v>
      </c>
      <c r="V46" s="49"/>
      <c r="W46" s="78">
        <f>SUM(車種別台数表24.12:車種別台数表25.01!W46)</f>
        <v>0</v>
      </c>
      <c r="X46" s="49"/>
      <c r="Y46" s="78">
        <f>SUM(車種別台数表24.12:車種別台数表25.01!Y46)</f>
        <v>0</v>
      </c>
      <c r="AA46" s="78">
        <f>SUM(車種別台数表24.12:車種別台数表25.01!AA46)</f>
        <v>0</v>
      </c>
      <c r="AB46" s="49"/>
      <c r="AC46" s="78">
        <f>SUM(車種別台数表24.12:車種別台数表25.01!AC46)</f>
        <v>0</v>
      </c>
      <c r="AD46" s="54" t="s">
        <v>69</v>
      </c>
      <c r="AE46" s="230"/>
    </row>
    <row r="47" spans="1:31" ht="15.75" customHeight="1">
      <c r="A47" s="229"/>
      <c r="B47" s="49"/>
      <c r="C47" s="78">
        <f>SUM(車種別台数表24.12:車種別台数表25.01!C47)</f>
        <v>0</v>
      </c>
      <c r="D47" s="49"/>
      <c r="E47" s="78">
        <f>SUM(車種別台数表24.12:車種別台数表25.01!E47)</f>
        <v>0</v>
      </c>
      <c r="F47" s="49"/>
      <c r="G47" s="78">
        <f>SUM(車種別台数表24.12:車種別台数表25.01!G47)</f>
        <v>0</v>
      </c>
      <c r="H47" s="49"/>
      <c r="I47" s="78">
        <f>SUM(車種別台数表24.12:車種別台数表25.01!I47)</f>
        <v>0</v>
      </c>
      <c r="J47" s="49"/>
      <c r="K47" s="78">
        <f>SUM(車種別台数表24.12:車種別台数表25.01!K47)</f>
        <v>0</v>
      </c>
      <c r="L47" s="49"/>
      <c r="M47" s="78">
        <f>SUM(車種別台数表24.12:車種別台数表25.01!M47)</f>
        <v>0</v>
      </c>
      <c r="N47" s="49"/>
      <c r="O47" s="78">
        <f>SUM(車種別台数表24.12:車種別台数表25.01!O47)</f>
        <v>0</v>
      </c>
      <c r="P47" s="49"/>
      <c r="Q47" s="78">
        <f>SUM(車種別台数表24.12:車種別台数表25.01!Q47)</f>
        <v>0</v>
      </c>
      <c r="R47" s="49"/>
      <c r="S47" s="78">
        <f>SUM(車種別台数表24.12:車種別台数表25.01!S47)</f>
        <v>0</v>
      </c>
      <c r="T47" s="49"/>
      <c r="U47" s="78">
        <f>SUM(車種別台数表24.12:車種別台数表25.01!U47)</f>
        <v>0</v>
      </c>
      <c r="V47" s="49" t="s">
        <v>337</v>
      </c>
      <c r="W47" s="78">
        <f>SUM(車種別台数表24.12:車種別台数表25.01!W47)</f>
        <v>0</v>
      </c>
      <c r="X47" s="49"/>
      <c r="Y47" s="78">
        <f>SUM(車種別台数表24.12:車種別台数表25.01!Y47)</f>
        <v>0</v>
      </c>
      <c r="AA47" s="78">
        <f>SUM(車種別台数表24.12:車種別台数表25.01!AA47)</f>
        <v>0</v>
      </c>
      <c r="AB47" s="49"/>
      <c r="AC47" s="78">
        <f>SUM(車種別台数表24.12:車種別台数表25.01!AC47)</f>
        <v>0</v>
      </c>
      <c r="AD47" s="91">
        <f>SUM(車種別台数表24.12:車種別台数表25.01!AD47)</f>
        <v>16685</v>
      </c>
      <c r="AE47" s="230"/>
    </row>
    <row r="48" spans="1:31" ht="15.75" customHeight="1">
      <c r="A48" s="229"/>
      <c r="B48" s="49" t="s">
        <v>336</v>
      </c>
      <c r="C48" s="78">
        <f>SUM(車種別台数表24.12:車種別台数表25.01!C48)</f>
        <v>2</v>
      </c>
      <c r="D48" s="49"/>
      <c r="E48" s="78">
        <f>SUM(車種別台数表24.12:車種別台数表25.01!E48)</f>
        <v>0</v>
      </c>
      <c r="F48" s="49"/>
      <c r="G48" s="78">
        <f>SUM(車種別台数表24.12:車種別台数表25.01!G48)</f>
        <v>0</v>
      </c>
      <c r="H48" s="49"/>
      <c r="I48" s="78">
        <f>SUM(車種別台数表24.12:車種別台数表25.01!I48)</f>
        <v>0</v>
      </c>
      <c r="J48" s="49"/>
      <c r="K48" s="78">
        <f>SUM(車種別台数表24.12:車種別台数表25.01!K48)</f>
        <v>0</v>
      </c>
      <c r="L48" s="49"/>
      <c r="M48" s="78">
        <f>SUM(車種別台数表24.12:車種別台数表25.01!M48)</f>
        <v>0</v>
      </c>
      <c r="N48" s="49"/>
      <c r="O48" s="78">
        <f>SUM(車種別台数表24.12:車種別台数表25.01!O48)</f>
        <v>0</v>
      </c>
      <c r="P48" s="49"/>
      <c r="Q48" s="78">
        <f>SUM(車種別台数表24.12:車種別台数表25.01!Q48)</f>
        <v>0</v>
      </c>
      <c r="R48" s="49"/>
      <c r="S48" s="78">
        <f>SUM(車種別台数表24.12:車種別台数表25.01!S48)</f>
        <v>0</v>
      </c>
      <c r="T48" s="49"/>
      <c r="U48" s="78">
        <f>SUM(車種別台数表24.12:車種別台数表25.01!U48)</f>
        <v>0</v>
      </c>
      <c r="V48" s="49" t="s">
        <v>12</v>
      </c>
      <c r="W48" s="78">
        <f>SUM(車種別台数表24.12:車種別台数表25.01!W48)</f>
        <v>4</v>
      </c>
      <c r="X48" s="49"/>
      <c r="Y48" s="78">
        <f>SUM(車種別台数表24.12:車種別台数表25.01!Y48)</f>
        <v>0</v>
      </c>
      <c r="Z48" s="50" t="s">
        <v>317</v>
      </c>
      <c r="AA48" s="78">
        <f>SUM(車種別台数表24.12:車種別台数表25.01!AA48)</f>
        <v>0</v>
      </c>
      <c r="AB48" s="50" t="s">
        <v>317</v>
      </c>
      <c r="AC48" s="78">
        <f>SUM(車種別台数表24.12:車種別台数表25.01!AC48)</f>
        <v>0</v>
      </c>
      <c r="AD48" s="54" t="s">
        <v>70</v>
      </c>
      <c r="AE48" s="230"/>
    </row>
    <row r="49" spans="1:31" ht="15.75" customHeight="1">
      <c r="A49" s="229"/>
      <c r="B49" s="49" t="s">
        <v>12</v>
      </c>
      <c r="C49" s="78">
        <f>SUM(車種別台数表24.12:車種別台数表25.01!C49)</f>
        <v>4</v>
      </c>
      <c r="D49" s="49" t="s">
        <v>12</v>
      </c>
      <c r="E49" s="78">
        <f>SUM(車種別台数表24.12:車種別台数表25.01!E49)</f>
        <v>0</v>
      </c>
      <c r="F49" s="49"/>
      <c r="G49" s="78">
        <f>SUM(車種別台数表24.12:車種別台数表25.01!G49)</f>
        <v>0</v>
      </c>
      <c r="H49" s="49" t="s">
        <v>12</v>
      </c>
      <c r="I49" s="78">
        <f>SUM(車種別台数表24.12:車種別台数表25.01!I49)</f>
        <v>0</v>
      </c>
      <c r="J49" s="49" t="s">
        <v>12</v>
      </c>
      <c r="K49" s="78">
        <f>SUM(車種別台数表24.12:車種別台数表25.01!K49)</f>
        <v>8</v>
      </c>
      <c r="L49" s="49" t="s">
        <v>336</v>
      </c>
      <c r="M49" s="78">
        <f>SUM(車種別台数表24.12:車種別台数表25.01!M49)</f>
        <v>21</v>
      </c>
      <c r="N49" s="49" t="s">
        <v>12</v>
      </c>
      <c r="O49" s="78">
        <f>SUM(車種別台数表24.12:車種別台数表25.01!O49)</f>
        <v>0</v>
      </c>
      <c r="P49" s="49"/>
      <c r="Q49" s="78">
        <f>SUM(車種別台数表24.12:車種別台数表25.01!Q49)</f>
        <v>0</v>
      </c>
      <c r="R49" s="49"/>
      <c r="S49" s="78">
        <f>SUM(車種別台数表24.12:車種別台数表25.01!S49)</f>
        <v>0</v>
      </c>
      <c r="T49" s="49" t="s">
        <v>12</v>
      </c>
      <c r="U49" s="78">
        <f>SUM(車種別台数表24.12:車種別台数表25.01!U49)</f>
        <v>2</v>
      </c>
      <c r="V49" s="49" t="s">
        <v>336</v>
      </c>
      <c r="W49" s="78">
        <f>SUM(車種別台数表24.12:車種別台数表25.01!W49)</f>
        <v>485</v>
      </c>
      <c r="X49" s="49"/>
      <c r="Y49" s="78">
        <f>SUM(車種別台数表24.12:車種別台数表25.01!Y49)</f>
        <v>0</v>
      </c>
      <c r="Z49" s="50" t="s">
        <v>12</v>
      </c>
      <c r="AA49" s="78">
        <f>SUM(車種別台数表24.12:車種別台数表25.01!AA49)</f>
        <v>12</v>
      </c>
      <c r="AB49" s="49" t="s">
        <v>12</v>
      </c>
      <c r="AC49" s="78">
        <f>SUM(車種別台数表24.12:車種別台数表25.01!AC49)</f>
        <v>0</v>
      </c>
      <c r="AD49" s="93">
        <f>IF(ISERROR(AD50/AD47),"",AD50/AD47)</f>
        <v>1.0692238537608632</v>
      </c>
      <c r="AE49" s="230"/>
    </row>
    <row r="50" spans="1:31" ht="15.75" customHeight="1">
      <c r="A50" s="231" t="s">
        <v>71</v>
      </c>
      <c r="B50" s="55" t="s">
        <v>39</v>
      </c>
      <c r="C50" s="95">
        <f>SUM(車種別台数表24.12:車種別台数表25.01!C50)</f>
        <v>6</v>
      </c>
      <c r="D50" s="55" t="s">
        <v>436</v>
      </c>
      <c r="E50" s="95">
        <f>SUM(車種別台数表24.12:車種別台数表25.01!E50)</f>
        <v>0</v>
      </c>
      <c r="F50" s="55" t="s">
        <v>40</v>
      </c>
      <c r="G50" s="95">
        <f>SUM(車種別台数表24.12:車種別台数表25.01!G50)</f>
        <v>360</v>
      </c>
      <c r="H50" s="55" t="s">
        <v>41</v>
      </c>
      <c r="I50" s="95">
        <f>SUM(車種別台数表24.12:車種別台数表25.01!I50)</f>
        <v>0</v>
      </c>
      <c r="J50" s="55" t="s">
        <v>42</v>
      </c>
      <c r="K50" s="95">
        <f>SUM(車種別台数表24.12:車種別台数表25.01!K50)</f>
        <v>1289</v>
      </c>
      <c r="L50" s="55" t="s">
        <v>43</v>
      </c>
      <c r="M50" s="95">
        <f>SUM(車種別台数表24.12:車種別台数表25.01!M50)</f>
        <v>331</v>
      </c>
      <c r="N50" s="55" t="s">
        <v>44</v>
      </c>
      <c r="O50" s="95">
        <f>SUM(車種別台数表24.12:車種別台数表25.01!O50)</f>
        <v>0</v>
      </c>
      <c r="P50" s="55" t="s">
        <v>45</v>
      </c>
      <c r="Q50" s="95">
        <f>SUM(車種別台数表24.12:車種別台数表25.01!Q50)</f>
        <v>875</v>
      </c>
      <c r="R50" s="55" t="s">
        <v>46</v>
      </c>
      <c r="S50" s="95">
        <f>SUM(車種別台数表24.12:車種別台数表25.01!S50)</f>
        <v>3852</v>
      </c>
      <c r="T50" s="55" t="s">
        <v>47</v>
      </c>
      <c r="U50" s="95">
        <f>SUM(車種別台数表24.12:車種別台数表25.01!U50)</f>
        <v>2</v>
      </c>
      <c r="V50" s="55" t="s">
        <v>48</v>
      </c>
      <c r="W50" s="95">
        <f>SUM(車種別台数表24.12:車種別台数表25.01!W50)</f>
        <v>11111</v>
      </c>
      <c r="X50" s="55" t="s">
        <v>278</v>
      </c>
      <c r="Y50" s="95">
        <f>SUM(車種別台数表24.12:車種別台数表25.01!Y50)</f>
        <v>2</v>
      </c>
      <c r="Z50" s="55" t="s">
        <v>49</v>
      </c>
      <c r="AA50" s="95">
        <f>SUM(車種別台数表24.12:車種別台数表25.01!AA50)</f>
        <v>12</v>
      </c>
      <c r="AB50" s="55" t="s">
        <v>50</v>
      </c>
      <c r="AC50" s="95">
        <f>SUM(車種別台数表24.12:車種別台数表25.01!AC50)</f>
        <v>0</v>
      </c>
      <c r="AD50" s="96">
        <f>SUM(B50:AC50)</f>
        <v>17840</v>
      </c>
      <c r="AE50" s="232" t="s">
        <v>71</v>
      </c>
    </row>
    <row r="51" spans="1:31" ht="15.75" customHeight="1">
      <c r="A51" s="229"/>
      <c r="B51" s="49"/>
      <c r="C51" s="78">
        <f>SUM(車種別台数表24.12:車種別台数表25.01!C51)</f>
        <v>0</v>
      </c>
      <c r="D51" s="49"/>
      <c r="E51" s="78">
        <f>SUM(車種別台数表24.12:車種別台数表25.01!E51)</f>
        <v>0</v>
      </c>
      <c r="F51" s="49"/>
      <c r="G51" s="78">
        <f>SUM(車種別台数表24.12:車種別台数表25.01!G51)</f>
        <v>0</v>
      </c>
      <c r="H51" s="49"/>
      <c r="I51" s="78">
        <f>SUM(車種別台数表24.12:車種別台数表25.01!I51)</f>
        <v>0</v>
      </c>
      <c r="J51" s="49"/>
      <c r="K51" s="78">
        <f>SUM(車種別台数表24.12:車種別台数表25.01!K51)</f>
        <v>0</v>
      </c>
      <c r="L51" s="49"/>
      <c r="M51" s="78">
        <f>SUM(車種別台数表24.12:車種別台数表25.01!M51)</f>
        <v>0</v>
      </c>
      <c r="N51" s="49"/>
      <c r="O51" s="78">
        <f>SUM(車種別台数表24.12:車種別台数表25.01!O51)</f>
        <v>0</v>
      </c>
      <c r="P51" s="49"/>
      <c r="Q51" s="78">
        <f>SUM(車種別台数表24.12:車種別台数表25.01!Q51)</f>
        <v>0</v>
      </c>
      <c r="R51" s="49"/>
      <c r="S51" s="78">
        <f>SUM(車種別台数表24.12:車種別台数表25.01!S51)</f>
        <v>0</v>
      </c>
      <c r="T51" s="49"/>
      <c r="U51" s="78">
        <f>SUM(車種別台数表24.12:車種別台数表25.01!U51)</f>
        <v>0</v>
      </c>
      <c r="W51" s="78">
        <f>SUM(車種別台数表24.12:車種別台数表25.01!W51)</f>
        <v>0</v>
      </c>
      <c r="X51" s="49"/>
      <c r="Y51" s="78">
        <f>SUM(車種別台数表24.12:車種別台数表25.01!Y51)</f>
        <v>0</v>
      </c>
      <c r="AA51" s="78">
        <f>SUM(車種別台数表24.12:車種別台数表25.01!AA51)</f>
        <v>0</v>
      </c>
      <c r="AB51" s="49"/>
      <c r="AC51" s="78">
        <f>SUM(車種別台数表24.12:車種別台数表25.01!AC51)</f>
        <v>0</v>
      </c>
      <c r="AD51" s="79"/>
      <c r="AE51" s="230"/>
    </row>
    <row r="52" spans="1:31" s="233" customFormat="1" ht="15.75" customHeight="1">
      <c r="A52" s="225"/>
      <c r="B52" s="49" t="s">
        <v>440</v>
      </c>
      <c r="C52" s="78">
        <f>SUM(車種別台数表24.12:車種別台数表25.01!C52)</f>
        <v>0</v>
      </c>
      <c r="D52" s="51" t="s">
        <v>342</v>
      </c>
      <c r="E52" s="78">
        <f>SUM(車種別台数表24.12:車種別台数表25.01!E52)</f>
        <v>386</v>
      </c>
      <c r="F52" s="49"/>
      <c r="G52" s="78">
        <f>SUM(車種別台数表24.12:車種別台数表25.01!G52)</f>
        <v>0</v>
      </c>
      <c r="H52" s="50" t="s">
        <v>375</v>
      </c>
      <c r="I52" s="78">
        <f>SUM(車種別台数表24.12:車種別台数表25.01!I52)</f>
        <v>0</v>
      </c>
      <c r="J52" s="49"/>
      <c r="K52" s="78">
        <f>SUM(車種別台数表24.12:車種別台数表25.01!K52)</f>
        <v>0</v>
      </c>
      <c r="L52" s="50" t="s">
        <v>463</v>
      </c>
      <c r="M52" s="78">
        <f>SUM(車種別台数表24.12:車種別台数表25.01!M52)</f>
        <v>1156</v>
      </c>
      <c r="N52" s="49" t="s">
        <v>343</v>
      </c>
      <c r="O52" s="78">
        <f>SUM(車種別台数表24.12:車種別台数表25.01!O52)</f>
        <v>0</v>
      </c>
      <c r="P52" s="49"/>
      <c r="Q52" s="78">
        <f>SUM(車種別台数表24.12:車種別台数表25.01!Q52)</f>
        <v>0</v>
      </c>
      <c r="R52" s="49" t="s">
        <v>344</v>
      </c>
      <c r="S52" s="78">
        <f>SUM(車種別台数表24.12:車種別台数表25.01!S52)</f>
        <v>83</v>
      </c>
      <c r="T52" s="57" t="s">
        <v>345</v>
      </c>
      <c r="U52" s="78">
        <f>SUM(車種別台数表24.12:車種別台数表25.01!U52)</f>
        <v>50</v>
      </c>
      <c r="V52" s="58">
        <v>86</v>
      </c>
      <c r="W52" s="50">
        <f>SUM(車種別台数表24.12:車種別台数表25.01!W52)</f>
        <v>657</v>
      </c>
      <c r="X52" s="49"/>
      <c r="Y52" s="78">
        <f>SUM(車種別台数表24.12:車種別台数表25.01!Y52)</f>
        <v>0</v>
      </c>
      <c r="Z52" s="50"/>
      <c r="AA52" s="78">
        <f>SUM(車種別台数表24.12:車種別台数表25.01!AA52)</f>
        <v>0</v>
      </c>
      <c r="AB52" s="49" t="s">
        <v>346</v>
      </c>
      <c r="AC52" s="78">
        <f>SUM(車種別台数表24.12:車種別台数表25.01!AC52)</f>
        <v>724</v>
      </c>
      <c r="AD52" s="79"/>
      <c r="AE52" s="226"/>
    </row>
    <row r="53" spans="1:31" ht="15.75" customHeight="1">
      <c r="A53" s="225"/>
      <c r="B53" s="49"/>
      <c r="C53" s="78">
        <f>SUM(車種別台数表24.12:車種別台数表25.01!C53)</f>
        <v>0</v>
      </c>
      <c r="D53" s="49" t="s">
        <v>347</v>
      </c>
      <c r="E53" s="78">
        <f>SUM(車種別台数表24.12:車種別台数表25.01!E53)</f>
        <v>342</v>
      </c>
      <c r="F53" s="49"/>
      <c r="G53" s="78">
        <f>SUM(車種別台数表24.12:車種別台数表25.01!G53)</f>
        <v>0</v>
      </c>
      <c r="H53" s="49" t="s">
        <v>351</v>
      </c>
      <c r="I53" s="78">
        <f>SUM(車種別台数表24.12:車種別台数表25.01!I53)</f>
        <v>200</v>
      </c>
      <c r="J53" s="49"/>
      <c r="K53" s="78">
        <f>SUM(車種別台数表24.12:車種別台数表25.01!K53)</f>
        <v>0</v>
      </c>
      <c r="L53" s="50" t="s">
        <v>304</v>
      </c>
      <c r="M53" s="78">
        <f>SUM(車種別台数表24.12:車種別台数表25.01!M53)</f>
        <v>2577</v>
      </c>
      <c r="N53" s="49" t="s">
        <v>348</v>
      </c>
      <c r="O53" s="78">
        <f>SUM(車種別台数表24.12:車種別台数表25.01!O53)</f>
        <v>677</v>
      </c>
      <c r="P53" s="49"/>
      <c r="Q53" s="78">
        <f>SUM(車種別台数表24.12:車種別台数表25.01!Q53)</f>
        <v>0</v>
      </c>
      <c r="R53" s="49" t="s">
        <v>449</v>
      </c>
      <c r="S53" s="78">
        <f>SUM(車種別台数表24.12:車種別台数表25.01!S53)</f>
        <v>103</v>
      </c>
      <c r="T53" s="49" t="s">
        <v>455</v>
      </c>
      <c r="U53" s="78">
        <f>SUM(車種別台数表24.12:車種別台数表25.01!U53)</f>
        <v>1070</v>
      </c>
      <c r="V53" s="52" t="s">
        <v>468</v>
      </c>
      <c r="W53" s="78">
        <f>SUM(車種別台数表24.12:車種別台数表25.01!W53)</f>
        <v>227</v>
      </c>
      <c r="X53" s="49"/>
      <c r="Y53" s="78">
        <f>SUM(車種別台数表24.12:車種別台数表25.01!Y53)</f>
        <v>0</v>
      </c>
      <c r="AA53" s="78">
        <f>SUM(車種別台数表24.12:車種別台数表25.01!AA53)</f>
        <v>0</v>
      </c>
      <c r="AB53" s="49" t="s">
        <v>349</v>
      </c>
      <c r="AC53" s="78">
        <f>SUM(車種別台数表24.12:車種別台数表25.01!AC53)</f>
        <v>3563</v>
      </c>
      <c r="AD53" s="79"/>
      <c r="AE53" s="226"/>
    </row>
    <row r="54" spans="1:31" ht="15.75" customHeight="1">
      <c r="A54" s="229"/>
      <c r="B54" s="49"/>
      <c r="C54" s="78">
        <f>SUM(車種別台数表24.12:車種別台数表25.01!C54)</f>
        <v>0</v>
      </c>
      <c r="D54" s="56" t="s">
        <v>350</v>
      </c>
      <c r="E54" s="78">
        <f>SUM(車種別台数表24.12:車種別台数表25.01!E54)</f>
        <v>977</v>
      </c>
      <c r="F54" s="49"/>
      <c r="G54" s="78">
        <f>SUM(車種別台数表24.12:車種別台数表25.01!G54)</f>
        <v>0</v>
      </c>
      <c r="H54" s="49" t="s">
        <v>459</v>
      </c>
      <c r="I54" s="78">
        <f>SUM(車種別台数表24.12:車種別台数表25.01!I54)</f>
        <v>6154</v>
      </c>
      <c r="J54" s="49"/>
      <c r="K54" s="78">
        <f>SUM(車種別台数表24.12:車種別台数表25.01!K54)</f>
        <v>0</v>
      </c>
      <c r="L54" s="49" t="s">
        <v>454</v>
      </c>
      <c r="M54" s="78">
        <f>SUM(車種別台数表24.12:車種別台数表25.01!M54)</f>
        <v>1101</v>
      </c>
      <c r="N54" s="49" t="s">
        <v>434</v>
      </c>
      <c r="O54" s="78">
        <f>SUM(車種別台数表24.12:車種別台数表25.01!O54)</f>
        <v>1073</v>
      </c>
      <c r="P54" s="49"/>
      <c r="Q54" s="78">
        <f>SUM(車種別台数表24.12:車種別台数表25.01!Q54)</f>
        <v>0</v>
      </c>
      <c r="R54" s="49" t="s">
        <v>330</v>
      </c>
      <c r="S54" s="78">
        <f>SUM(車種別台数表24.12:車種別台数表25.01!S54)</f>
        <v>2008</v>
      </c>
      <c r="T54" s="56" t="s">
        <v>496</v>
      </c>
      <c r="U54" s="78">
        <f>SUM(車種別台数表24.12:車種別台数表25.01!U54)</f>
        <v>84</v>
      </c>
      <c r="V54" s="52" t="s">
        <v>356</v>
      </c>
      <c r="W54" s="78">
        <f>SUM(車種別台数表24.12:車種別台数表25.01!W54)</f>
        <v>153</v>
      </c>
      <c r="X54" s="49"/>
      <c r="Y54" s="78">
        <f>SUM(車種別台数表24.12:車種別台数表25.01!Y54)</f>
        <v>0</v>
      </c>
      <c r="AA54" s="78">
        <f>SUM(車種別台数表24.12:車種別台数表25.01!AA54)</f>
        <v>0</v>
      </c>
      <c r="AB54" s="50" t="s">
        <v>354</v>
      </c>
      <c r="AC54" s="78">
        <f>SUM(車種別台数表24.12:車種別台数表25.01!AC54)</f>
        <v>2028</v>
      </c>
      <c r="AD54" s="79"/>
      <c r="AE54" s="230"/>
    </row>
    <row r="55" spans="1:31" ht="15.75" customHeight="1">
      <c r="A55" s="225" t="s">
        <v>72</v>
      </c>
      <c r="B55" s="49"/>
      <c r="C55" s="78">
        <f>SUM(車種別台数表24.12:車種別台数表25.01!C55)</f>
        <v>0</v>
      </c>
      <c r="D55" s="49" t="s">
        <v>452</v>
      </c>
      <c r="E55" s="78">
        <f>SUM(車種別台数表24.12:車種別台数表25.01!E55)</f>
        <v>2638</v>
      </c>
      <c r="F55" s="49"/>
      <c r="G55" s="78">
        <f>SUM(車種別台数表24.12:車種別台数表25.01!G55)</f>
        <v>0</v>
      </c>
      <c r="H55" s="49" t="s">
        <v>364</v>
      </c>
      <c r="I55" s="78">
        <f>SUM(車種別台数表24.12:車種別台数表25.01!I55)</f>
        <v>2025</v>
      </c>
      <c r="J55" s="49"/>
      <c r="K55" s="78">
        <f>SUM(車種別台数表24.12:車種別台数表25.01!K55)</f>
        <v>0</v>
      </c>
      <c r="L55" s="49" t="s">
        <v>464</v>
      </c>
      <c r="M55" s="78">
        <f>SUM(車種別台数表24.12:車種別台数表25.01!M55)</f>
        <v>0</v>
      </c>
      <c r="N55" s="50" t="s">
        <v>352</v>
      </c>
      <c r="O55" s="78">
        <f>SUM(車種別台数表24.12:車種別台数表25.01!O55)</f>
        <v>58</v>
      </c>
      <c r="P55" s="49"/>
      <c r="Q55" s="78">
        <f>SUM(車種別台数表24.12:車種別台数表25.01!Q55)</f>
        <v>0</v>
      </c>
      <c r="R55" s="49" t="s">
        <v>353</v>
      </c>
      <c r="S55" s="78">
        <f>SUM(車種別台数表24.12:車種別台数表25.01!S55)</f>
        <v>170</v>
      </c>
      <c r="T55" s="59"/>
      <c r="U55" s="78">
        <f>SUM(車種別台数表24.12:車種別台数表25.01!U55)</f>
        <v>0</v>
      </c>
      <c r="V55" s="57" t="s">
        <v>412</v>
      </c>
      <c r="W55" s="78">
        <f>SUM(車種別台数表24.12:車種別台数表25.01!W55)</f>
        <v>280</v>
      </c>
      <c r="X55" s="49"/>
      <c r="Y55" s="78">
        <f>SUM(車種別台数表24.12:車種別台数表25.01!Y55)</f>
        <v>0</v>
      </c>
      <c r="AA55" s="78">
        <f>SUM(車種別台数表24.12:車種別台数表25.01!AA55)</f>
        <v>0</v>
      </c>
      <c r="AB55" s="49" t="s">
        <v>357</v>
      </c>
      <c r="AC55" s="78">
        <f>SUM(車種別台数表24.12:車種別台数表25.01!AC55)</f>
        <v>21</v>
      </c>
      <c r="AD55" s="79"/>
      <c r="AE55" s="226" t="s">
        <v>72</v>
      </c>
    </row>
    <row r="56" spans="1:31" ht="15.75" customHeight="1">
      <c r="A56" s="225"/>
      <c r="B56" s="49"/>
      <c r="C56" s="78">
        <f>SUM(車種別台数表24.12:車種別台数表25.01!C56)</f>
        <v>0</v>
      </c>
      <c r="D56" s="49" t="s">
        <v>355</v>
      </c>
      <c r="E56" s="53">
        <f>SUM(車種別台数表24.12:車種別台数表25.01!E56)</f>
        <v>108</v>
      </c>
      <c r="F56" s="49"/>
      <c r="G56" s="78">
        <f>SUM(車種別台数表24.12:車種別台数表25.01!G56)</f>
        <v>0</v>
      </c>
      <c r="H56" s="49" t="s">
        <v>367</v>
      </c>
      <c r="I56" s="78">
        <f>SUM(車種別台数表24.12:車種別台数表25.01!I56)</f>
        <v>144</v>
      </c>
      <c r="J56" s="49"/>
      <c r="K56" s="78">
        <f>SUM(車種別台数表24.12:車種別台数表25.01!K56)</f>
        <v>0</v>
      </c>
      <c r="L56" s="49" t="s">
        <v>467</v>
      </c>
      <c r="M56" s="78">
        <f>SUM(車種別台数表24.12:車種別台数表25.01!M56)</f>
        <v>1031</v>
      </c>
      <c r="N56" s="51" t="s">
        <v>500</v>
      </c>
      <c r="O56" s="78">
        <f>SUM(車種別台数表24.12:車種別台数表25.01!O56)</f>
        <v>1734</v>
      </c>
      <c r="P56" s="49"/>
      <c r="Q56" s="78">
        <f>SUM(車種別台数表24.12:車種別台数表25.01!Q56)</f>
        <v>0</v>
      </c>
      <c r="R56" s="49" t="s">
        <v>332</v>
      </c>
      <c r="S56" s="78">
        <f>SUM(車種別台数表24.12:車種別台数表25.01!S56)</f>
        <v>106</v>
      </c>
      <c r="T56" s="49"/>
      <c r="U56" s="78">
        <f>SUM(車種別台数表24.12:車種別台数表25.01!U56)</f>
        <v>0</v>
      </c>
      <c r="V56" s="49" t="s">
        <v>370</v>
      </c>
      <c r="W56" s="78">
        <f>SUM(車種別台数表24.12:車種別台数表25.01!W56)</f>
        <v>86</v>
      </c>
      <c r="X56" s="49"/>
      <c r="Y56" s="78">
        <f>SUM(車種別台数表24.12:車種別台数表25.01!Y56)</f>
        <v>0</v>
      </c>
      <c r="AA56" s="78">
        <f>SUM(車種別台数表24.12:車種別台数表25.01!AA56)</f>
        <v>0</v>
      </c>
      <c r="AB56" s="49" t="s">
        <v>359</v>
      </c>
      <c r="AC56" s="78">
        <f>SUM(車種別台数表24.12:車種別台数表25.01!AC56)</f>
        <v>684</v>
      </c>
      <c r="AD56" s="79"/>
      <c r="AE56" s="226"/>
    </row>
    <row r="57" spans="1:31" ht="15.75" customHeight="1">
      <c r="A57" s="225" t="s">
        <v>52</v>
      </c>
      <c r="B57" s="49"/>
      <c r="C57" s="78">
        <f>SUM(車種別台数表24.12:車種別台数表25.01!C57)</f>
        <v>0</v>
      </c>
      <c r="D57" s="59" t="s">
        <v>358</v>
      </c>
      <c r="E57" s="101">
        <f>SUM(車種別台数表24.12:車種別台数表25.01!E57)</f>
        <v>3633</v>
      </c>
      <c r="F57" s="49"/>
      <c r="G57" s="78">
        <f>SUM(車種別台数表24.12:車種別台数表25.01!G57)</f>
        <v>0</v>
      </c>
      <c r="H57" s="49" t="s">
        <v>371</v>
      </c>
      <c r="I57" s="78">
        <f>SUM(車種別台数表24.12:車種別台数表25.01!I57)</f>
        <v>2020</v>
      </c>
      <c r="J57" s="49"/>
      <c r="K57" s="78">
        <f>SUM(車種別台数表24.12:車種別台数表25.01!K57)</f>
        <v>0</v>
      </c>
      <c r="L57" s="49" t="s">
        <v>465</v>
      </c>
      <c r="M57" s="78">
        <f>SUM(車種別台数表24.12:車種別台数表25.01!M57)</f>
        <v>116</v>
      </c>
      <c r="O57" s="78">
        <f>SUM(車種別台数表24.12:車種別台数表25.01!O57)</f>
        <v>1</v>
      </c>
      <c r="P57" s="49"/>
      <c r="Q57" s="78">
        <f>SUM(車種別台数表24.12:車種別台数表25.01!Q57)</f>
        <v>0</v>
      </c>
      <c r="R57" s="49" t="s">
        <v>365</v>
      </c>
      <c r="S57" s="78">
        <f>SUM(車種別台数表24.12:車種別台数表25.01!S57)</f>
        <v>117</v>
      </c>
      <c r="T57" s="50"/>
      <c r="U57" s="78">
        <f>SUM(車種別台数表24.12:車種別台数表25.01!U57)</f>
        <v>0</v>
      </c>
      <c r="V57" s="57" t="s">
        <v>373</v>
      </c>
      <c r="W57" s="78">
        <f>SUM(車種別台数表24.12:車種別台数表25.01!W57)</f>
        <v>276</v>
      </c>
      <c r="X57" s="49"/>
      <c r="Y57" s="78">
        <f>SUM(車種別台数表24.12:車種別台数表25.01!Y57)</f>
        <v>0</v>
      </c>
      <c r="AA57" s="78">
        <f>SUM(車種別台数表24.12:車種別台数表25.01!AA57)</f>
        <v>0</v>
      </c>
      <c r="AB57" s="49" t="s">
        <v>361</v>
      </c>
      <c r="AC57" s="78">
        <f>SUM(車種別台数表24.12:車種別台数表25.01!AC57)</f>
        <v>5787</v>
      </c>
      <c r="AD57" s="79"/>
      <c r="AE57" s="226" t="s">
        <v>52</v>
      </c>
    </row>
    <row r="58" spans="1:31" ht="15.75" customHeight="1">
      <c r="A58" s="225"/>
      <c r="B58" s="49"/>
      <c r="C58" s="78">
        <f>SUM(車種別台数表24.12:車種別台数表25.01!C58)</f>
        <v>0</v>
      </c>
      <c r="D58" s="49" t="s">
        <v>360</v>
      </c>
      <c r="E58" s="78">
        <f>SUM(車種別台数表24.12:車種別台数表25.01!E58)</f>
        <v>1964</v>
      </c>
      <c r="F58" s="49"/>
      <c r="G58" s="78">
        <f>SUM(車種別台数表24.12:車種別台数表25.01!G58)</f>
        <v>0</v>
      </c>
      <c r="H58" s="56" t="s">
        <v>247</v>
      </c>
      <c r="I58" s="78">
        <f>SUM(車種別台数表24.12:車種別台数表25.01!I58)</f>
        <v>7375</v>
      </c>
      <c r="J58" s="49"/>
      <c r="K58" s="78">
        <f>SUM(車種別台数表24.12:車種別台数表25.01!K58)</f>
        <v>0</v>
      </c>
      <c r="L58" s="49" t="s">
        <v>466</v>
      </c>
      <c r="M58" s="78">
        <f>SUM(車種別台数表24.12:車種別台数表25.01!M58)</f>
        <v>0</v>
      </c>
      <c r="O58" s="78">
        <f>SUM(車種別台数表24.12:車種別台数表25.01!O58)</f>
        <v>0</v>
      </c>
      <c r="P58" s="49"/>
      <c r="Q58" s="78">
        <f>SUM(車種別台数表24.12:車種別台数表25.01!Q58)</f>
        <v>0</v>
      </c>
      <c r="R58" s="50" t="s">
        <v>333</v>
      </c>
      <c r="S58" s="78">
        <f>SUM(車種別台数表24.12:車種別台数表25.01!S58)</f>
        <v>7201</v>
      </c>
      <c r="T58" s="49"/>
      <c r="U58" s="78">
        <f>SUM(車種別台数表24.12:車種別台数表25.01!U58)</f>
        <v>0</v>
      </c>
      <c r="V58" s="57" t="s">
        <v>458</v>
      </c>
      <c r="W58" s="78">
        <f>SUM(車種別台数表24.12:車種別台数表25.01!W58)</f>
        <v>16</v>
      </c>
      <c r="X58" s="49"/>
      <c r="Y58" s="78">
        <f>SUM(車種別台数表24.12:車種別台数表25.01!Y58)</f>
        <v>0</v>
      </c>
      <c r="AA58" s="78">
        <f>SUM(車種別台数表24.12:車種別台数表25.01!AA58)</f>
        <v>0</v>
      </c>
      <c r="AB58" s="49" t="s">
        <v>363</v>
      </c>
      <c r="AC58" s="78">
        <f>SUM(車種別台数表24.12:車種別台数表25.01!AC58)</f>
        <v>2675</v>
      </c>
      <c r="AD58" s="79"/>
      <c r="AE58" s="226"/>
    </row>
    <row r="59" spans="1:31" ht="15.75" customHeight="1">
      <c r="A59" s="225" t="s">
        <v>78</v>
      </c>
      <c r="B59" s="49"/>
      <c r="C59" s="78">
        <f>SUM(車種別台数表24.12:車種別台数表25.01!C59)</f>
        <v>0</v>
      </c>
      <c r="D59" s="56" t="s">
        <v>470</v>
      </c>
      <c r="E59" s="78">
        <f>SUM(車種別台数表24.12:車種別台数表25.01!E59)</f>
        <v>843</v>
      </c>
      <c r="F59" s="49"/>
      <c r="G59" s="78">
        <f>SUM(車種別台数表24.12:車種別台数表25.01!G59)</f>
        <v>0</v>
      </c>
      <c r="H59" s="56" t="s">
        <v>495</v>
      </c>
      <c r="I59" s="78">
        <f>SUM(車種別台数表24.12:車種別台数表25.01!I59)</f>
        <v>314</v>
      </c>
      <c r="J59" s="49"/>
      <c r="K59" s="78">
        <f>SUM(車種別台数表24.12:車種別台数表25.01!K59)</f>
        <v>0</v>
      </c>
      <c r="L59" s="49" t="s">
        <v>362</v>
      </c>
      <c r="M59" s="78">
        <f>SUM(車種別台数表24.12:車種別台数表25.01!M59)</f>
        <v>1233</v>
      </c>
      <c r="O59" s="78">
        <f>SUM(車種別台数表24.12:車種別台数表25.01!O59)</f>
        <v>0</v>
      </c>
      <c r="P59" s="49"/>
      <c r="Q59" s="78">
        <f>SUM(車種別台数表24.12:車種別台数表25.01!Q59)</f>
        <v>0</v>
      </c>
      <c r="R59" s="49" t="s">
        <v>248</v>
      </c>
      <c r="S59" s="78">
        <f>SUM(車種別台数表24.12:車種別台数表25.01!S59)</f>
        <v>3067</v>
      </c>
      <c r="T59" s="49"/>
      <c r="U59" s="78">
        <f>SUM(車種別台数表24.12:車種別台数表25.01!U59)</f>
        <v>0</v>
      </c>
      <c r="V59" s="56" t="s">
        <v>488</v>
      </c>
      <c r="W59" s="78">
        <f>SUM(車種別台数表24.12:車種別台数表25.01!W59)</f>
        <v>131</v>
      </c>
      <c r="X59" s="49"/>
      <c r="Y59" s="78">
        <f>SUM(車種別台数表24.12:車種別台数表25.01!Y59)</f>
        <v>0</v>
      </c>
      <c r="AA59" s="78">
        <f>SUM(車種別台数表24.12:車種別台数表25.01!AA59)</f>
        <v>0</v>
      </c>
      <c r="AB59" s="49" t="s">
        <v>366</v>
      </c>
      <c r="AC59" s="78">
        <f>SUM(車種別台数表24.12:車種別台数表25.01!AC59)</f>
        <v>1819</v>
      </c>
      <c r="AD59" s="79"/>
      <c r="AE59" s="226" t="s">
        <v>78</v>
      </c>
    </row>
    <row r="60" spans="1:31" ht="15.75" customHeight="1">
      <c r="A60" s="225"/>
      <c r="B60" s="49"/>
      <c r="C60" s="78">
        <f>SUM(車種別台数表24.12:車種別台数表25.01!C60)</f>
        <v>0</v>
      </c>
      <c r="D60" s="49"/>
      <c r="E60" s="78">
        <f>SUM(車種別台数表24.12:車種別台数表25.01!E60)</f>
        <v>0</v>
      </c>
      <c r="F60" s="49"/>
      <c r="G60" s="78">
        <f>SUM(車種別台数表24.12:車種別台数表25.01!G60)</f>
        <v>0</v>
      </c>
      <c r="H60" s="49"/>
      <c r="I60" s="78">
        <f>SUM(車種別台数表24.12:車種別台数表25.01!I60)</f>
        <v>2825</v>
      </c>
      <c r="J60" s="49"/>
      <c r="K60" s="78">
        <f>SUM(車種別台数表24.12:車種別台数表25.01!K60)</f>
        <v>0</v>
      </c>
      <c r="L60" s="56" t="s">
        <v>498</v>
      </c>
      <c r="M60" s="78">
        <f>SUM(車種別台数表24.12:車種別台数表25.01!M60)</f>
        <v>1021</v>
      </c>
      <c r="O60" s="78">
        <f>SUM(車種別台数表24.12:車種別台数表25.01!O60)</f>
        <v>0</v>
      </c>
      <c r="P60" s="49"/>
      <c r="Q60" s="78">
        <f>SUM(車種別台数表24.12:車種別台数表25.01!Q60)</f>
        <v>0</v>
      </c>
      <c r="R60" s="49" t="s">
        <v>372</v>
      </c>
      <c r="S60" s="78">
        <f>SUM(車種別台数表24.12:車種別台数表25.01!S60)</f>
        <v>647</v>
      </c>
      <c r="T60" s="49"/>
      <c r="U60" s="78">
        <f>SUM(車種別台数表24.12:車種別台数表25.01!U60)</f>
        <v>0</v>
      </c>
      <c r="V60" s="49" t="s">
        <v>377</v>
      </c>
      <c r="W60" s="78">
        <f>SUM(車種別台数表24.12:車種別台数表25.01!W60)</f>
        <v>1614</v>
      </c>
      <c r="X60" s="49"/>
      <c r="Y60" s="78">
        <f>SUM(車種別台数表24.12:車種別台数表25.01!Y60)</f>
        <v>0</v>
      </c>
      <c r="AA60" s="78">
        <f>SUM(車種別台数表24.12:車種別台数表25.01!AA60)</f>
        <v>0</v>
      </c>
      <c r="AB60" s="49" t="s">
        <v>368</v>
      </c>
      <c r="AC60" s="78">
        <f>SUM(車種別台数表24.12:車種別台数表25.01!AC60)</f>
        <v>130</v>
      </c>
      <c r="AD60" s="79"/>
      <c r="AE60" s="226"/>
    </row>
    <row r="61" spans="1:31" ht="15.75" customHeight="1">
      <c r="A61" s="225" t="s">
        <v>81</v>
      </c>
      <c r="B61" s="49"/>
      <c r="C61" s="78">
        <f>SUM(車種別台数表24.12:車種別台数表25.01!C61)</f>
        <v>0</v>
      </c>
      <c r="D61" s="49"/>
      <c r="E61" s="78">
        <f>SUM(車種別台数表24.12:車種別台数表25.01!E61)</f>
        <v>0</v>
      </c>
      <c r="F61" s="49"/>
      <c r="G61" s="78">
        <f>SUM(車種別台数表24.12:車種別台数表25.01!G61)</f>
        <v>0</v>
      </c>
      <c r="H61" s="49"/>
      <c r="I61" s="78">
        <f>SUM(車種別台数表24.12:車種別台数表25.01!I61)</f>
        <v>2</v>
      </c>
      <c r="J61" s="49"/>
      <c r="K61" s="78">
        <f>SUM(車種別台数表24.12:車種別台数表25.01!K61)</f>
        <v>0</v>
      </c>
      <c r="L61" s="56" t="s">
        <v>499</v>
      </c>
      <c r="M61" s="53">
        <f>SUM(車種別台数表24.12:車種別台数表25.01!M61)</f>
        <v>0</v>
      </c>
      <c r="N61" s="49"/>
      <c r="O61" s="78">
        <f>SUM(車種別台数表24.12:車種別台数表25.01!O61)</f>
        <v>0</v>
      </c>
      <c r="P61" s="49"/>
      <c r="Q61" s="78">
        <f>SUM(車種別台数表24.12:車種別台数表25.01!Q61)</f>
        <v>0</v>
      </c>
      <c r="R61" s="49" t="s">
        <v>376</v>
      </c>
      <c r="S61" s="78">
        <f>SUM(車種別台数表24.12:車種別台数表25.01!S61)</f>
        <v>216</v>
      </c>
      <c r="T61" s="49"/>
      <c r="U61" s="78">
        <f>SUM(車種別台数表24.12:車種別台数表25.01!U61)</f>
        <v>0</v>
      </c>
      <c r="V61" s="56" t="s">
        <v>487</v>
      </c>
      <c r="W61" s="78">
        <f>SUM(車種別台数表24.12:車種別台数表25.01!W61)</f>
        <v>72</v>
      </c>
      <c r="X61" s="49"/>
      <c r="Y61" s="78">
        <f>SUM(車種別台数表24.12:車種別台数表25.01!Y61)</f>
        <v>0</v>
      </c>
      <c r="AA61" s="78">
        <f>SUM(車種別台数表24.12:車種別台数表25.01!AA61)</f>
        <v>0</v>
      </c>
      <c r="AB61" s="49" t="s">
        <v>369</v>
      </c>
      <c r="AC61" s="78">
        <f>SUM(車種別台数表24.12:車種別台数表25.01!AC61)</f>
        <v>42</v>
      </c>
      <c r="AD61" s="79"/>
      <c r="AE61" s="226" t="s">
        <v>81</v>
      </c>
    </row>
    <row r="62" spans="1:31" ht="15.75" customHeight="1">
      <c r="A62" s="225"/>
      <c r="B62" s="49"/>
      <c r="C62" s="78">
        <f>SUM(車種別台数表24.12:車種別台数表25.01!C62)</f>
        <v>0</v>
      </c>
      <c r="D62" s="49"/>
      <c r="E62" s="78">
        <f>SUM(車種別台数表24.12:車種別台数表25.01!E62)</f>
        <v>0</v>
      </c>
      <c r="F62" s="49"/>
      <c r="G62" s="78">
        <f>SUM(車種別台数表24.12:車種別台数表25.01!G62)</f>
        <v>0</v>
      </c>
      <c r="H62" s="49"/>
      <c r="I62" s="78">
        <f>SUM(車種別台数表24.12:車種別台数表25.01!I62)</f>
        <v>176</v>
      </c>
      <c r="J62" s="49"/>
      <c r="K62" s="78">
        <f>SUM(車種別台数表24.12:車種別台数表25.01!K62)</f>
        <v>0</v>
      </c>
      <c r="M62" s="78">
        <f>SUM(車種別台数表24.12:車種別台数表25.01!M62)</f>
        <v>0</v>
      </c>
      <c r="N62" s="49"/>
      <c r="O62" s="78">
        <f>SUM(車種別台数表24.12:車種別台数表25.01!O62)</f>
        <v>0</v>
      </c>
      <c r="P62" s="49"/>
      <c r="Q62" s="78">
        <f>SUM(車種別台数表24.12:車種別台数表25.01!Q62)</f>
        <v>0</v>
      </c>
      <c r="R62" s="49"/>
      <c r="S62" s="78">
        <f>SUM(車種別台数表24.12:車種別台数表25.01!S62)</f>
        <v>0</v>
      </c>
      <c r="T62" s="49"/>
      <c r="U62" s="78">
        <f>SUM(車種別台数表24.12:車種別台数表25.01!U62)</f>
        <v>0</v>
      </c>
      <c r="V62" s="50" t="s">
        <v>380</v>
      </c>
      <c r="W62" s="78">
        <f>SUM(車種別台数表24.12:車種別台数表25.01!W62)</f>
        <v>6</v>
      </c>
      <c r="X62" s="49"/>
      <c r="Y62" s="78">
        <f>SUM(車種別台数表24.12:車種別台数表25.01!Y62)</f>
        <v>0</v>
      </c>
      <c r="AA62" s="78">
        <f>SUM(車種別台数表24.12:車種別台数表25.01!AA62)</f>
        <v>0</v>
      </c>
      <c r="AB62" s="49" t="s">
        <v>374</v>
      </c>
      <c r="AC62" s="78">
        <f>SUM(車種別台数表24.12:車種別台数表25.01!AC62)</f>
        <v>130</v>
      </c>
      <c r="AD62" s="79"/>
      <c r="AE62" s="226"/>
    </row>
    <row r="63" spans="1:31" ht="15.75" customHeight="1">
      <c r="A63" s="225" t="s">
        <v>85</v>
      </c>
      <c r="B63" s="49"/>
      <c r="C63" s="78">
        <f>SUM(車種別台数表24.12:車種別台数表25.01!C63)</f>
        <v>0</v>
      </c>
      <c r="D63" s="49"/>
      <c r="E63" s="78">
        <f>SUM(車種別台数表24.12:車種別台数表25.01!E63)</f>
        <v>0</v>
      </c>
      <c r="F63" s="49"/>
      <c r="G63" s="78">
        <f>SUM(車種別台数表24.12:車種別台数表25.01!G63)</f>
        <v>0</v>
      </c>
      <c r="H63" s="49"/>
      <c r="I63" s="78">
        <f>SUM(車種別台数表24.12:車種別台数表25.01!I63)</f>
        <v>0</v>
      </c>
      <c r="K63" s="78">
        <f>SUM(車種別台数表24.12:車種別台数表25.01!K63)</f>
        <v>0</v>
      </c>
      <c r="L63" s="49"/>
      <c r="M63" s="78">
        <f>SUM(車種別台数表24.12:車種別台数表25.01!M63)</f>
        <v>0</v>
      </c>
      <c r="N63" s="49"/>
      <c r="O63" s="78">
        <f>SUM(車種別台数表24.12:車種別台数表25.01!O63)</f>
        <v>0</v>
      </c>
      <c r="P63" s="49"/>
      <c r="Q63" s="78">
        <f>SUM(車種別台数表24.12:車種別台数表25.01!Q63)</f>
        <v>0</v>
      </c>
      <c r="R63" s="49"/>
      <c r="S63" s="78">
        <f>SUM(車種別台数表24.12:車種別台数表25.01!S63)</f>
        <v>0</v>
      </c>
      <c r="T63" s="49"/>
      <c r="U63" s="78">
        <f>SUM(車種別台数表24.12:車種別台数表25.01!U63)</f>
        <v>0</v>
      </c>
      <c r="V63" s="50" t="s">
        <v>382</v>
      </c>
      <c r="W63" s="78">
        <f>SUM(車種別台数表24.12:車種別台数表25.01!W63)</f>
        <v>579</v>
      </c>
      <c r="X63" s="49"/>
      <c r="Y63" s="78">
        <f>SUM(車種別台数表24.12:車種別台数表25.01!Y63)</f>
        <v>0</v>
      </c>
      <c r="AA63" s="78">
        <f>SUM(車種別台数表24.12:車種別台数表25.01!AA63)</f>
        <v>0</v>
      </c>
      <c r="AB63" s="49" t="s">
        <v>378</v>
      </c>
      <c r="AC63" s="78">
        <f>SUM(車種別台数表24.12:車種別台数表25.01!AC63)</f>
        <v>33</v>
      </c>
      <c r="AD63" s="79"/>
      <c r="AE63" s="226" t="s">
        <v>85</v>
      </c>
    </row>
    <row r="64" spans="1:31" ht="15.75" customHeight="1">
      <c r="A64" s="229"/>
      <c r="B64" s="49"/>
      <c r="C64" s="78">
        <f>SUM(車種別台数表24.12:車種別台数表25.01!C64)</f>
        <v>0</v>
      </c>
      <c r="D64" s="49"/>
      <c r="E64" s="78">
        <f>SUM(車種別台数表24.12:車種別台数表25.01!E64)</f>
        <v>0</v>
      </c>
      <c r="F64" s="49"/>
      <c r="G64" s="78">
        <f>SUM(車種別台数表24.12:車種別台数表25.01!G64)</f>
        <v>0</v>
      </c>
      <c r="H64" s="49"/>
      <c r="I64" s="78">
        <f>SUM(車種別台数表24.12:車種別台数表25.01!I64)</f>
        <v>0</v>
      </c>
      <c r="J64" s="49"/>
      <c r="K64" s="78">
        <f>SUM(車種別台数表24.12:車種別台数表25.01!K64)</f>
        <v>0</v>
      </c>
      <c r="L64" s="49"/>
      <c r="M64" s="78">
        <f>SUM(車種別台数表24.12:車種別台数表25.01!M64)</f>
        <v>0</v>
      </c>
      <c r="N64" s="49"/>
      <c r="O64" s="78">
        <f>SUM(車種別台数表24.12:車種別台数表25.01!O64)</f>
        <v>0</v>
      </c>
      <c r="P64" s="49"/>
      <c r="Q64" s="78">
        <f>SUM(車種別台数表24.12:車種別台数表25.01!Q64)</f>
        <v>0</v>
      </c>
      <c r="R64" s="49"/>
      <c r="S64" s="78">
        <f>SUM(車種別台数表24.12:車種別台数表25.01!S64)</f>
        <v>0</v>
      </c>
      <c r="T64" s="49"/>
      <c r="U64" s="78">
        <f>SUM(車種別台数表24.12:車種別台数表25.01!U64)</f>
        <v>0</v>
      </c>
      <c r="V64" s="50" t="s">
        <v>446</v>
      </c>
      <c r="W64" s="78">
        <f>SUM(車種別台数表24.12:車種別台数表25.01!W64)</f>
        <v>26</v>
      </c>
      <c r="X64" s="49"/>
      <c r="Y64" s="78">
        <f>SUM(車種別台数表24.12:車種別台数表25.01!Y64)</f>
        <v>0</v>
      </c>
      <c r="AA64" s="78">
        <f>SUM(車種別台数表24.12:車種別台数表25.01!AA64)</f>
        <v>0</v>
      </c>
      <c r="AB64" s="49" t="s">
        <v>379</v>
      </c>
      <c r="AC64" s="78">
        <f>SUM(車種別台数表24.12:車種別台数表25.01!AC64)</f>
        <v>4</v>
      </c>
      <c r="AD64" s="79"/>
      <c r="AE64" s="230"/>
    </row>
    <row r="65" spans="1:31" ht="15.75" customHeight="1">
      <c r="A65" s="229"/>
      <c r="B65" s="49"/>
      <c r="C65" s="78">
        <f>SUM(車種別台数表24.12:車種別台数表25.01!C65)</f>
        <v>0</v>
      </c>
      <c r="D65" s="49"/>
      <c r="E65" s="78">
        <f>SUM(車種別台数表24.12:車種別台数表25.01!E65)</f>
        <v>0</v>
      </c>
      <c r="F65" s="49"/>
      <c r="G65" s="78">
        <f>SUM(車種別台数表24.12:車種別台数表25.01!G65)</f>
        <v>0</v>
      </c>
      <c r="H65" s="49"/>
      <c r="I65" s="78">
        <f>SUM(車種別台数表24.12:車種別台数表25.01!I65)</f>
        <v>0</v>
      </c>
      <c r="J65" s="49"/>
      <c r="K65" s="78">
        <f>SUM(車種別台数表24.12:車種別台数表25.01!K65)</f>
        <v>0</v>
      </c>
      <c r="L65" s="49"/>
      <c r="M65" s="78">
        <f>SUM(車種別台数表24.12:車種別台数表25.01!M65)</f>
        <v>0</v>
      </c>
      <c r="N65" s="49"/>
      <c r="O65" s="78">
        <f>SUM(車種別台数表24.12:車種別台数表25.01!O65)</f>
        <v>0</v>
      </c>
      <c r="P65" s="49"/>
      <c r="Q65" s="78">
        <f>SUM(車種別台数表24.12:車種別台数表25.01!Q65)</f>
        <v>0</v>
      </c>
      <c r="R65" s="49"/>
      <c r="S65" s="78">
        <f>SUM(車種別台数表24.12:車種別台数表25.01!S65)</f>
        <v>0</v>
      </c>
      <c r="T65" s="49"/>
      <c r="U65" s="78">
        <f>SUM(車種別台数表24.12:車種別台数表25.01!U65)</f>
        <v>0</v>
      </c>
      <c r="V65" s="49" t="s">
        <v>442</v>
      </c>
      <c r="W65" s="78">
        <f>SUM(車種別台数表24.12:車種別台数表25.01!W65)</f>
        <v>73</v>
      </c>
      <c r="X65" s="49"/>
      <c r="Y65" s="78">
        <f>SUM(車種別台数表24.12:車種別台数表25.01!Y65)</f>
        <v>0</v>
      </c>
      <c r="AA65" s="78">
        <f>SUM(車種別台数表24.12:車種別台数表25.01!AA65)</f>
        <v>0</v>
      </c>
      <c r="AB65" s="49" t="s">
        <v>381</v>
      </c>
      <c r="AC65" s="78">
        <f>SUM(車種別台数表24.12:車種別台数表25.01!AC65)</f>
        <v>13</v>
      </c>
      <c r="AD65" s="79"/>
      <c r="AE65" s="230"/>
    </row>
    <row r="66" spans="1:31" ht="15.75" customHeight="1">
      <c r="A66" s="229"/>
      <c r="B66" s="49"/>
      <c r="C66" s="78">
        <f>SUM(車種別台数表24.12:車種別台数表25.01!C66)</f>
        <v>0</v>
      </c>
      <c r="D66" s="49"/>
      <c r="E66" s="78">
        <f>SUM(車種別台数表24.12:車種別台数表25.01!E66)</f>
        <v>0</v>
      </c>
      <c r="F66" s="49"/>
      <c r="G66" s="78">
        <f>SUM(車種別台数表24.12:車種別台数表25.01!G66)</f>
        <v>0</v>
      </c>
      <c r="H66" s="49"/>
      <c r="I66" s="78">
        <f>SUM(車種別台数表24.12:車種別台数表25.01!I66)</f>
        <v>0</v>
      </c>
      <c r="J66" s="49"/>
      <c r="K66" s="78">
        <f>SUM(車種別台数表24.12:車種別台数表25.01!K66)</f>
        <v>0</v>
      </c>
      <c r="L66" s="49"/>
      <c r="M66" s="78">
        <f>SUM(車種別台数表24.12:車種別台数表25.01!M66)</f>
        <v>0</v>
      </c>
      <c r="N66" s="49"/>
      <c r="O66" s="78">
        <f>SUM(車種別台数表24.12:車種別台数表25.01!O66)</f>
        <v>0</v>
      </c>
      <c r="P66" s="49"/>
      <c r="Q66" s="78">
        <f>SUM(車種別台数表24.12:車種別台数表25.01!Q66)</f>
        <v>0</v>
      </c>
      <c r="S66" s="78">
        <f>SUM(車種別台数表24.12:車種別台数表25.01!S66)</f>
        <v>0</v>
      </c>
      <c r="T66" s="49"/>
      <c r="U66" s="78">
        <f>SUM(車種別台数表24.12:車種別台数表25.01!U66)</f>
        <v>0</v>
      </c>
      <c r="V66" s="49" t="s">
        <v>443</v>
      </c>
      <c r="W66" s="78">
        <f>SUM(車種別台数表24.12:車種別台数表25.01!W66)</f>
        <v>97</v>
      </c>
      <c r="X66" s="49"/>
      <c r="Y66" s="78">
        <f>SUM(車種別台数表24.12:車種別台数表25.01!Y66)</f>
        <v>0</v>
      </c>
      <c r="AA66" s="78">
        <f>SUM(車種別台数表24.12:車種別台数表25.01!AA66)</f>
        <v>0</v>
      </c>
      <c r="AB66" s="49" t="s">
        <v>383</v>
      </c>
      <c r="AC66" s="78">
        <f>SUM(車種別台数表24.12:車種別台数表25.01!AC66)</f>
        <v>1364</v>
      </c>
      <c r="AD66" s="79"/>
      <c r="AE66" s="230"/>
    </row>
    <row r="67" spans="1:31" ht="15.75" customHeight="1">
      <c r="A67" s="229"/>
      <c r="B67" s="49"/>
      <c r="C67" s="78">
        <f>SUM(車種別台数表24.12:車種別台数表25.01!C67)</f>
        <v>0</v>
      </c>
      <c r="D67" s="49"/>
      <c r="E67" s="78">
        <f>SUM(車種別台数表24.12:車種別台数表25.01!E67)</f>
        <v>0</v>
      </c>
      <c r="F67" s="49"/>
      <c r="G67" s="78">
        <f>SUM(車種別台数表24.12:車種別台数表25.01!G67)</f>
        <v>0</v>
      </c>
      <c r="H67" s="49"/>
      <c r="I67" s="78">
        <f>SUM(車種別台数表24.12:車種別台数表25.01!I67)</f>
        <v>0</v>
      </c>
      <c r="J67" s="49"/>
      <c r="K67" s="78">
        <f>SUM(車種別台数表24.12:車種別台数表25.01!K67)</f>
        <v>0</v>
      </c>
      <c r="L67" s="49"/>
      <c r="M67" s="78">
        <f>SUM(車種別台数表24.12:車種別台数表25.01!M67)</f>
        <v>0</v>
      </c>
      <c r="N67" s="49"/>
      <c r="O67" s="78">
        <f>SUM(車種別台数表24.12:車種別台数表25.01!O67)</f>
        <v>0</v>
      </c>
      <c r="P67" s="49"/>
      <c r="Q67" s="78">
        <f>SUM(車種別台数表24.12:車種別台数表25.01!Q67)</f>
        <v>0</v>
      </c>
      <c r="R67" s="49"/>
      <c r="S67" s="78">
        <f>SUM(車種別台数表24.12:車種別台数表25.01!S67)</f>
        <v>0</v>
      </c>
      <c r="T67" s="49"/>
      <c r="U67" s="78">
        <f>SUM(車種別台数表24.12:車種別台数表25.01!U67)</f>
        <v>0</v>
      </c>
      <c r="V67" s="50" t="s">
        <v>453</v>
      </c>
      <c r="W67" s="53">
        <f>SUM(車種別台数表24.12:車種別台数表25.01!W67)</f>
        <v>259</v>
      </c>
      <c r="X67" s="49"/>
      <c r="Y67" s="78">
        <f>SUM(車種別台数表24.12:車種別台数表25.01!Y67)</f>
        <v>0</v>
      </c>
      <c r="AA67" s="78">
        <f>SUM(車種別台数表24.12:車種別台数表25.01!AA67)</f>
        <v>0</v>
      </c>
      <c r="AB67" s="49" t="s">
        <v>94</v>
      </c>
      <c r="AC67" s="78">
        <f>SUM(車種別台数表24.12:車種別台数表25.01!AC67)</f>
        <v>32</v>
      </c>
      <c r="AD67" s="79"/>
      <c r="AE67" s="230"/>
    </row>
    <row r="68" spans="1:31" ht="15.75" customHeight="1">
      <c r="A68" s="229"/>
      <c r="B68" s="49"/>
      <c r="C68" s="78">
        <f>SUM(車種別台数表24.12:車種別台数表25.01!C68)</f>
        <v>0</v>
      </c>
      <c r="D68" s="49"/>
      <c r="E68" s="78">
        <f>SUM(車種別台数表24.12:車種別台数表25.01!E68)</f>
        <v>0</v>
      </c>
      <c r="F68" s="49"/>
      <c r="G68" s="78">
        <f>SUM(車種別台数表24.12:車種別台数表25.01!G68)</f>
        <v>0</v>
      </c>
      <c r="H68" s="49"/>
      <c r="I68" s="78">
        <f>SUM(車種別台数表24.12:車種別台数表25.01!I68)</f>
        <v>0</v>
      </c>
      <c r="J68" s="49"/>
      <c r="K68" s="78">
        <f>SUM(車種別台数表24.12:車種別台数表25.01!K68)</f>
        <v>0</v>
      </c>
      <c r="L68" s="49"/>
      <c r="M68" s="78">
        <f>SUM(車種別台数表24.12:車種別台数表25.01!M68)</f>
        <v>0</v>
      </c>
      <c r="N68" s="49"/>
      <c r="O68" s="78">
        <f>SUM(車種別台数表24.12:車種別台数表25.01!O68)</f>
        <v>0</v>
      </c>
      <c r="P68" s="49"/>
      <c r="Q68" s="78">
        <f>SUM(車種別台数表24.12:車種別台数表25.01!Q68)</f>
        <v>0</v>
      </c>
      <c r="S68" s="78">
        <f>SUM(車種別台数表24.12:車種別台数表25.01!S68)</f>
        <v>0</v>
      </c>
      <c r="T68" s="49"/>
      <c r="U68" s="78">
        <f>SUM(車種別台数表24.12:車種別台数表25.01!U68)</f>
        <v>0</v>
      </c>
      <c r="V68" s="49" t="s">
        <v>447</v>
      </c>
      <c r="W68" s="53">
        <f>SUM(車種別台数表24.12:車種別台数表25.01!W68)</f>
        <v>85</v>
      </c>
      <c r="Y68" s="78">
        <f>SUM(車種別台数表24.12:車種別台数表25.01!Y68)</f>
        <v>0</v>
      </c>
      <c r="AA68" s="78">
        <f>SUM(車種別台数表24.12:車種別台数表25.01!AA68)</f>
        <v>0</v>
      </c>
      <c r="AB68" s="49" t="s">
        <v>384</v>
      </c>
      <c r="AC68" s="78">
        <f>SUM(車種別台数表24.12:車種別台数表25.01!AC68)</f>
        <v>257</v>
      </c>
      <c r="AD68" s="79"/>
      <c r="AE68" s="230"/>
    </row>
    <row r="69" spans="1:31" ht="15.75" customHeight="1">
      <c r="A69" s="229"/>
      <c r="B69" s="49"/>
      <c r="C69" s="78">
        <f>SUM(車種別台数表24.12:車種別台数表25.01!C69)</f>
        <v>0</v>
      </c>
      <c r="D69" s="49"/>
      <c r="E69" s="78">
        <f>SUM(車種別台数表24.12:車種別台数表25.01!E69)</f>
        <v>0</v>
      </c>
      <c r="F69" s="49"/>
      <c r="G69" s="78">
        <f>SUM(車種別台数表24.12:車種別台数表25.01!G69)</f>
        <v>0</v>
      </c>
      <c r="H69" s="49"/>
      <c r="I69" s="78">
        <f>SUM(車種別台数表24.12:車種別台数表25.01!I69)</f>
        <v>0</v>
      </c>
      <c r="J69" s="49"/>
      <c r="K69" s="78">
        <f>SUM(車種別台数表24.12:車種別台数表25.01!K69)</f>
        <v>0</v>
      </c>
      <c r="L69" s="49"/>
      <c r="M69" s="78">
        <f>SUM(車種別台数表24.12:車種別台数表25.01!M69)</f>
        <v>0</v>
      </c>
      <c r="N69" s="49"/>
      <c r="O69" s="78">
        <f>SUM(車種別台数表24.12:車種別台数表25.01!O69)</f>
        <v>0</v>
      </c>
      <c r="P69" s="49"/>
      <c r="Q69" s="78">
        <f>SUM(車種別台数表24.12:車種別台数表25.01!Q69)</f>
        <v>0</v>
      </c>
      <c r="S69" s="78">
        <f>SUM(車種別台数表24.12:車種別台数表25.01!S69)</f>
        <v>0</v>
      </c>
      <c r="T69" s="49"/>
      <c r="U69" s="78">
        <f>SUM(車種別台数表24.12:車種別台数表25.01!U69)</f>
        <v>0</v>
      </c>
      <c r="V69" s="49" t="s">
        <v>387</v>
      </c>
      <c r="W69" s="78">
        <f>SUM(車種別台数表24.12:車種別台数表25.01!W69)</f>
        <v>1896</v>
      </c>
      <c r="X69" s="49"/>
      <c r="Y69" s="78">
        <f>SUM(車種別台数表24.12:車種別台数表25.01!Y69)</f>
        <v>0</v>
      </c>
      <c r="AA69" s="78">
        <f>SUM(車種別台数表24.12:車種別台数表25.01!AA69)</f>
        <v>0</v>
      </c>
      <c r="AB69" s="49" t="s">
        <v>385</v>
      </c>
      <c r="AC69" s="53">
        <f>SUM(車種別台数表24.12:車種別台数表25.01!AC69)</f>
        <v>64</v>
      </c>
      <c r="AD69" s="79"/>
      <c r="AE69" s="230"/>
    </row>
    <row r="70" spans="1:31" ht="15.75" customHeight="1">
      <c r="A70" s="229"/>
      <c r="B70" s="49"/>
      <c r="C70" s="78">
        <f>SUM(車種別台数表24.12:車種別台数表25.01!C70)</f>
        <v>0</v>
      </c>
      <c r="D70" s="49"/>
      <c r="E70" s="78">
        <f>SUM(車種別台数表24.12:車種別台数表25.01!E70)</f>
        <v>0</v>
      </c>
      <c r="F70" s="49"/>
      <c r="G70" s="78">
        <f>SUM(車種別台数表24.12:車種別台数表25.01!G70)</f>
        <v>0</v>
      </c>
      <c r="H70" s="49"/>
      <c r="I70" s="78">
        <f>SUM(車種別台数表24.12:車種別台数表25.01!I70)</f>
        <v>0</v>
      </c>
      <c r="J70" s="49"/>
      <c r="K70" s="78">
        <f>SUM(車種別台数表24.12:車種別台数表25.01!K70)</f>
        <v>0</v>
      </c>
      <c r="L70" s="49"/>
      <c r="M70" s="78">
        <f>SUM(車種別台数表24.12:車種別台数表25.01!M70)</f>
        <v>0</v>
      </c>
      <c r="N70" s="49"/>
      <c r="O70" s="78">
        <f>SUM(車種別台数表24.12:車種別台数表25.01!O70)</f>
        <v>0</v>
      </c>
      <c r="P70" s="49"/>
      <c r="Q70" s="78">
        <f>SUM(車種別台数表24.12:車種別台数表25.01!Q70)</f>
        <v>0</v>
      </c>
      <c r="S70" s="78">
        <f>SUM(車種別台数表24.12:車種別台数表25.01!S70)</f>
        <v>0</v>
      </c>
      <c r="T70" s="49"/>
      <c r="U70" s="78">
        <f>SUM(車種別台数表24.12:車種別台数表25.01!U70)</f>
        <v>0</v>
      </c>
      <c r="V70" s="49" t="s">
        <v>390</v>
      </c>
      <c r="W70" s="78">
        <f>SUM(車種別台数表24.12:車種別台数表25.01!W70)</f>
        <v>157</v>
      </c>
      <c r="X70" s="49"/>
      <c r="Y70" s="78">
        <f>SUM(車種別台数表24.12:車種別台数表25.01!Y70)</f>
        <v>0</v>
      </c>
      <c r="AA70" s="78">
        <f>SUM(車種別台数表24.12:車種別台数表25.01!AA70)</f>
        <v>0</v>
      </c>
      <c r="AB70" s="49" t="s">
        <v>386</v>
      </c>
      <c r="AC70" s="78">
        <f>SUM(車種別台数表24.12:車種別台数表25.01!AC70)</f>
        <v>6</v>
      </c>
      <c r="AD70" s="79"/>
      <c r="AE70" s="230"/>
    </row>
    <row r="71" spans="1:31" ht="15.75" customHeight="1">
      <c r="A71" s="229"/>
      <c r="B71" s="49"/>
      <c r="C71" s="78">
        <f>SUM(車種別台数表24.12:車種別台数表25.01!C71)</f>
        <v>0</v>
      </c>
      <c r="D71" s="49"/>
      <c r="E71" s="78">
        <f>SUM(車種別台数表24.12:車種別台数表25.01!E71)</f>
        <v>0</v>
      </c>
      <c r="F71" s="49"/>
      <c r="G71" s="78">
        <f>SUM(車種別台数表24.12:車種別台数表25.01!G71)</f>
        <v>0</v>
      </c>
      <c r="H71" s="49"/>
      <c r="I71" s="78">
        <f>SUM(車種別台数表24.12:車種別台数表25.01!I71)</f>
        <v>0</v>
      </c>
      <c r="J71" s="49"/>
      <c r="K71" s="78">
        <f>SUM(車種別台数表24.12:車種別台数表25.01!K71)</f>
        <v>0</v>
      </c>
      <c r="L71" s="49"/>
      <c r="M71" s="78">
        <f>SUM(車種別台数表24.12:車種別台数表25.01!M71)</f>
        <v>0</v>
      </c>
      <c r="N71" s="49"/>
      <c r="O71" s="78">
        <f>SUM(車種別台数表24.12:車種別台数表25.01!O71)</f>
        <v>0</v>
      </c>
      <c r="P71" s="49"/>
      <c r="Q71" s="78">
        <f>SUM(車種別台数表24.12:車種別台数表25.01!Q71)</f>
        <v>0</v>
      </c>
      <c r="R71" s="49"/>
      <c r="S71" s="78">
        <f>SUM(車種別台数表24.12:車種別台数表25.01!S71)</f>
        <v>0</v>
      </c>
      <c r="T71" s="49"/>
      <c r="U71" s="78">
        <f>SUM(車種別台数表24.12:車種別台数表25.01!U71)</f>
        <v>0</v>
      </c>
      <c r="V71" s="50" t="s">
        <v>462</v>
      </c>
      <c r="W71" s="78">
        <f>SUM(車種別台数表24.12:車種別台数表25.01!W71)</f>
        <v>2154</v>
      </c>
      <c r="X71" s="49"/>
      <c r="Y71" s="78">
        <f>SUM(車種別台数表24.12:車種別台数表25.01!Y71)</f>
        <v>0</v>
      </c>
      <c r="AA71" s="78">
        <f>SUM(車種別台数表24.12:車種別台数表25.01!AA71)</f>
        <v>0</v>
      </c>
      <c r="AB71" s="49" t="s">
        <v>388</v>
      </c>
      <c r="AC71" s="78">
        <f>SUM(車種別台数表24.12:車種別台数表25.01!AC71)</f>
        <v>610</v>
      </c>
      <c r="AD71" s="79"/>
      <c r="AE71" s="230"/>
    </row>
    <row r="72" spans="1:31" ht="15.75" customHeight="1">
      <c r="A72" s="229"/>
      <c r="B72" s="49"/>
      <c r="C72" s="78">
        <f>SUM(車種別台数表24.12:車種別台数表25.01!C72)</f>
        <v>0</v>
      </c>
      <c r="D72" s="49"/>
      <c r="E72" s="78">
        <f>SUM(車種別台数表24.12:車種別台数表25.01!E72)</f>
        <v>0</v>
      </c>
      <c r="F72" s="49"/>
      <c r="G72" s="78">
        <f>SUM(車種別台数表24.12:車種別台数表25.01!G72)</f>
        <v>0</v>
      </c>
      <c r="H72" s="49"/>
      <c r="I72" s="78">
        <f>SUM(車種別台数表24.12:車種別台数表25.01!I72)</f>
        <v>0</v>
      </c>
      <c r="J72" s="49"/>
      <c r="K72" s="78">
        <f>SUM(車種別台数表24.12:車種別台数表25.01!K72)</f>
        <v>0</v>
      </c>
      <c r="L72" s="49"/>
      <c r="M72" s="78">
        <f>SUM(車種別台数表24.12:車種別台数表25.01!M72)</f>
        <v>0</v>
      </c>
      <c r="N72" s="49"/>
      <c r="O72" s="78">
        <f>SUM(車種別台数表24.12:車種別台数表25.01!O72)</f>
        <v>0</v>
      </c>
      <c r="P72" s="49"/>
      <c r="Q72" s="78">
        <f>SUM(車種別台数表24.12:車種別台数表25.01!Q72)</f>
        <v>0</v>
      </c>
      <c r="S72" s="78">
        <f>SUM(車種別台数表24.12:車種別台数表25.01!S72)</f>
        <v>0</v>
      </c>
      <c r="T72" s="49"/>
      <c r="U72" s="78">
        <f>SUM(車種別台数表24.12:車種別台数表25.01!U72)</f>
        <v>0</v>
      </c>
      <c r="V72" s="52" t="s">
        <v>283</v>
      </c>
      <c r="W72" s="78">
        <f>SUM(車種別台数表24.12:車種別台数表25.01!W72)</f>
        <v>4</v>
      </c>
      <c r="X72" s="49"/>
      <c r="Y72" s="78">
        <f>SUM(車種別台数表24.12:車種別台数表25.01!Y72)</f>
        <v>0</v>
      </c>
      <c r="AA72" s="78">
        <f>SUM(車種別台数表24.12:車種別台数表25.01!AA72)</f>
        <v>0</v>
      </c>
      <c r="AB72" s="50" t="s">
        <v>389</v>
      </c>
      <c r="AC72" s="78">
        <f>SUM(車種別台数表24.12:車種別台数表25.01!AC72)</f>
        <v>18</v>
      </c>
      <c r="AD72" s="79"/>
      <c r="AE72" s="230"/>
    </row>
    <row r="73" spans="1:31" ht="15.75" customHeight="1">
      <c r="A73" s="229"/>
      <c r="B73" s="49"/>
      <c r="C73" s="78">
        <f>SUM(車種別台数表24.12:車種別台数表25.01!C73)</f>
        <v>0</v>
      </c>
      <c r="D73" s="49"/>
      <c r="E73" s="78">
        <f>SUM(車種別台数表24.12:車種別台数表25.01!E73)</f>
        <v>0</v>
      </c>
      <c r="F73" s="49"/>
      <c r="G73" s="78">
        <f>SUM(車種別台数表24.12:車種別台数表25.01!G73)</f>
        <v>0</v>
      </c>
      <c r="H73" s="49"/>
      <c r="I73" s="78">
        <f>SUM(車種別台数表24.12:車種別台数表25.01!I73)</f>
        <v>0</v>
      </c>
      <c r="J73" s="49"/>
      <c r="K73" s="78">
        <f>SUM(車種別台数表24.12:車種別台数表25.01!K73)</f>
        <v>0</v>
      </c>
      <c r="L73" s="49"/>
      <c r="M73" s="78">
        <f>SUM(車種別台数表24.12:車種別台数表25.01!M73)</f>
        <v>0</v>
      </c>
      <c r="N73" s="49"/>
      <c r="O73" s="78">
        <f>SUM(車種別台数表24.12:車種別台数表25.01!O73)</f>
        <v>0</v>
      </c>
      <c r="P73" s="49"/>
      <c r="Q73" s="78">
        <f>SUM(車種別台数表24.12:車種別台数表25.01!Q73)</f>
        <v>0</v>
      </c>
      <c r="R73" s="49"/>
      <c r="S73" s="78">
        <f>SUM(車種別台数表24.12:車種別台数表25.01!S73)</f>
        <v>0</v>
      </c>
      <c r="T73" s="49"/>
      <c r="U73" s="78">
        <f>SUM(車種別台数表24.12:車種別台数表25.01!U73)</f>
        <v>0</v>
      </c>
      <c r="V73" s="57" t="s">
        <v>480</v>
      </c>
      <c r="W73" s="78">
        <f>SUM(車種別台数表24.12:車種別台数表25.01!W73)</f>
        <v>24</v>
      </c>
      <c r="X73" s="49"/>
      <c r="Y73" s="78">
        <f>SUM(車種別台数表24.12:車種別台数表25.01!Y73)</f>
        <v>0</v>
      </c>
      <c r="AA73" s="78">
        <f>SUM(車種別台数表24.12:車種別台数表25.01!AA73)</f>
        <v>0</v>
      </c>
      <c r="AB73" s="49" t="s">
        <v>391</v>
      </c>
      <c r="AC73" s="78">
        <f>SUM(車種別台数表24.12:車種別台数表25.01!AC73)</f>
        <v>797</v>
      </c>
      <c r="AD73" s="79"/>
      <c r="AE73" s="230"/>
    </row>
    <row r="74" spans="1:31" ht="15.75" customHeight="1">
      <c r="A74" s="229"/>
      <c r="B74" s="49"/>
      <c r="C74" s="78">
        <f>SUM(車種別台数表24.12:車種別台数表25.01!C74)</f>
        <v>0</v>
      </c>
      <c r="D74" s="49"/>
      <c r="E74" s="78">
        <f>SUM(車種別台数表24.12:車種別台数表25.01!E74)</f>
        <v>0</v>
      </c>
      <c r="F74" s="49"/>
      <c r="G74" s="78">
        <f>SUM(車種別台数表24.12:車種別台数表25.01!G74)</f>
        <v>0</v>
      </c>
      <c r="H74" s="49"/>
      <c r="I74" s="78">
        <f>SUM(車種別台数表24.12:車種別台数表25.01!I74)</f>
        <v>0</v>
      </c>
      <c r="J74" s="49"/>
      <c r="K74" s="78">
        <f>SUM(車種別台数表24.12:車種別台数表25.01!K74)</f>
        <v>0</v>
      </c>
      <c r="L74" s="49"/>
      <c r="M74" s="78">
        <f>SUM(車種別台数表24.12:車種別台数表25.01!M74)</f>
        <v>0</v>
      </c>
      <c r="N74" s="49"/>
      <c r="O74" s="78">
        <f>SUM(車種別台数表24.12:車種別台数表25.01!O74)</f>
        <v>0</v>
      </c>
      <c r="P74" s="49"/>
      <c r="Q74" s="78">
        <f>SUM(車種別台数表24.12:車種別台数表25.01!Q74)</f>
        <v>0</v>
      </c>
      <c r="R74" s="49"/>
      <c r="S74" s="78">
        <f>SUM(車種別台数表24.12:車種別台数表25.01!S74)</f>
        <v>0</v>
      </c>
      <c r="T74" s="49"/>
      <c r="U74" s="78">
        <f>SUM(車種別台数表24.12:車種別台数表25.01!U74)</f>
        <v>0</v>
      </c>
      <c r="V74" s="52" t="s">
        <v>461</v>
      </c>
      <c r="W74" s="78">
        <f>SUM(車種別台数表24.12:車種別台数表25.01!W74)</f>
        <v>10</v>
      </c>
      <c r="X74" s="49"/>
      <c r="Y74" s="78">
        <f>SUM(車種別台数表24.12:車種別台数表25.01!Y74)</f>
        <v>0</v>
      </c>
      <c r="AA74" s="78">
        <f>SUM(車種別台数表24.12:車種別台数表25.01!AA74)</f>
        <v>0</v>
      </c>
      <c r="AB74" s="49" t="s">
        <v>392</v>
      </c>
      <c r="AC74" s="53">
        <f>SUM(車種別台数表24.12:車種別台数表25.01!AC74)</f>
        <v>1469</v>
      </c>
      <c r="AD74" s="79"/>
      <c r="AE74" s="230"/>
    </row>
    <row r="75" spans="1:31" ht="15.75" customHeight="1">
      <c r="A75" s="229"/>
      <c r="B75" s="49"/>
      <c r="C75" s="78">
        <f>SUM(車種別台数表24.12:車種別台数表25.01!C75)</f>
        <v>0</v>
      </c>
      <c r="D75" s="49"/>
      <c r="E75" s="78">
        <f>SUM(車種別台数表24.12:車種別台数表25.01!E75)</f>
        <v>0</v>
      </c>
      <c r="F75" s="49"/>
      <c r="G75" s="78">
        <f>SUM(車種別台数表24.12:車種別台数表25.01!G75)</f>
        <v>0</v>
      </c>
      <c r="H75" s="49"/>
      <c r="I75" s="78">
        <f>SUM(車種別台数表24.12:車種別台数表25.01!I75)</f>
        <v>0</v>
      </c>
      <c r="J75" s="49"/>
      <c r="K75" s="78">
        <f>SUM(車種別台数表24.12:車種別台数表25.01!K75)</f>
        <v>0</v>
      </c>
      <c r="L75" s="49"/>
      <c r="M75" s="78">
        <f>SUM(車種別台数表24.12:車種別台数表25.01!M75)</f>
        <v>0</v>
      </c>
      <c r="N75" s="49"/>
      <c r="O75" s="78">
        <f>SUM(車種別台数表24.12:車種別台数表25.01!O75)</f>
        <v>0</v>
      </c>
      <c r="P75" s="49"/>
      <c r="Q75" s="78">
        <f>SUM(車種別台数表24.12:車種別台数表25.01!Q75)</f>
        <v>0</v>
      </c>
      <c r="R75" s="49"/>
      <c r="S75" s="78">
        <f>SUM(車種別台数表24.12:車種別台数表25.01!S75)</f>
        <v>0</v>
      </c>
      <c r="T75" s="49"/>
      <c r="U75" s="78">
        <f>SUM(車種別台数表24.12:車種別台数表25.01!U75)</f>
        <v>0</v>
      </c>
      <c r="V75" s="57" t="s">
        <v>460</v>
      </c>
      <c r="W75" s="78">
        <f>SUM(車種別台数表24.12:車種別台数表25.01!W75)</f>
        <v>20</v>
      </c>
      <c r="X75" s="49"/>
      <c r="Y75" s="78">
        <f>SUM(車種別台数表24.12:車種別台数表25.01!Y75)</f>
        <v>0</v>
      </c>
      <c r="AA75" s="78">
        <f>SUM(車種別台数表24.12:車種別台数表25.01!AA75)</f>
        <v>0</v>
      </c>
      <c r="AB75" s="49" t="s">
        <v>393</v>
      </c>
      <c r="AC75" s="78">
        <f>SUM(車種別台数表24.12:車種別台数表25.01!AC75)</f>
        <v>11</v>
      </c>
      <c r="AD75" s="79"/>
      <c r="AE75" s="230"/>
    </row>
    <row r="76" spans="1:31" ht="15.75" customHeight="1">
      <c r="A76" s="229"/>
      <c r="B76" s="49"/>
      <c r="C76" s="78">
        <f>SUM(車種別台数表24.12:車種別台数表25.01!C76)</f>
        <v>0</v>
      </c>
      <c r="D76" s="49"/>
      <c r="E76" s="78">
        <f>SUM(車種別台数表24.12:車種別台数表25.01!E76)</f>
        <v>0</v>
      </c>
      <c r="F76" s="49"/>
      <c r="G76" s="78">
        <f>SUM(車種別台数表24.12:車種別台数表25.01!G76)</f>
        <v>0</v>
      </c>
      <c r="H76" s="49"/>
      <c r="I76" s="78">
        <f>SUM(車種別台数表24.12:車種別台数表25.01!I76)</f>
        <v>0</v>
      </c>
      <c r="J76" s="49"/>
      <c r="K76" s="78">
        <f>SUM(車種別台数表24.12:車種別台数表25.01!K76)</f>
        <v>0</v>
      </c>
      <c r="L76" s="49"/>
      <c r="M76" s="78">
        <f>SUM(車種別台数表24.12:車種別台数表25.01!M76)</f>
        <v>0</v>
      </c>
      <c r="N76" s="49"/>
      <c r="O76" s="78">
        <f>SUM(車種別台数表24.12:車種別台数表25.01!O76)</f>
        <v>0</v>
      </c>
      <c r="P76" s="49"/>
      <c r="Q76" s="78">
        <f>SUM(車種別台数表24.12:車種別台数表25.01!Q76)</f>
        <v>0</v>
      </c>
      <c r="R76" s="49"/>
      <c r="S76" s="78">
        <f>SUM(車種別台数表24.12:車種別台数表25.01!S76)</f>
        <v>0</v>
      </c>
      <c r="T76" s="49"/>
      <c r="U76" s="78">
        <f>SUM(車種別台数表24.12:車種別台数表25.01!U76)</f>
        <v>0</v>
      </c>
      <c r="V76" s="56" t="s">
        <v>485</v>
      </c>
      <c r="W76" s="78">
        <f>SUM(車種別台数表24.12:車種別台数表25.01!W76)</f>
        <v>472</v>
      </c>
      <c r="X76" s="49"/>
      <c r="Y76" s="78">
        <f>SUM(車種別台数表24.12:車種別台数表25.01!Y76)</f>
        <v>0</v>
      </c>
      <c r="AA76" s="78">
        <f>SUM(車種別台数表24.12:車種別台数表25.01!AA76)</f>
        <v>0</v>
      </c>
      <c r="AB76" s="49" t="s">
        <v>394</v>
      </c>
      <c r="AC76" s="78">
        <f>SUM(車種別台数表24.12:車種別台数表25.01!AC76)</f>
        <v>49</v>
      </c>
      <c r="AD76" s="79"/>
      <c r="AE76" s="230"/>
    </row>
    <row r="77" spans="1:31" ht="15.75" customHeight="1">
      <c r="A77" s="225"/>
      <c r="B77" s="49"/>
      <c r="C77" s="78">
        <f>SUM(車種別台数表24.12:車種別台数表25.01!C77)</f>
        <v>0</v>
      </c>
      <c r="D77" s="49"/>
      <c r="E77" s="78">
        <f>SUM(車種別台数表24.12:車種別台数表25.01!E77)</f>
        <v>0</v>
      </c>
      <c r="F77" s="49"/>
      <c r="G77" s="78">
        <f>SUM(車種別台数表24.12:車種別台数表25.01!G77)</f>
        <v>0</v>
      </c>
      <c r="H77" s="49"/>
      <c r="I77" s="78">
        <f>SUM(車種別台数表24.12:車種別台数表25.01!I77)</f>
        <v>0</v>
      </c>
      <c r="J77" s="49"/>
      <c r="K77" s="78">
        <f>SUM(車種別台数表24.12:車種別台数表25.01!K77)</f>
        <v>0</v>
      </c>
      <c r="L77" s="49"/>
      <c r="M77" s="78">
        <f>SUM(車種別台数表24.12:車種別台数表25.01!M77)</f>
        <v>0</v>
      </c>
      <c r="N77" s="49"/>
      <c r="O77" s="78">
        <f>SUM(車種別台数表24.12:車種別台数表25.01!O77)</f>
        <v>0</v>
      </c>
      <c r="P77" s="49"/>
      <c r="Q77" s="78">
        <f>SUM(車種別台数表24.12:車種別台数表25.01!Q77)</f>
        <v>0</v>
      </c>
      <c r="R77" s="49"/>
      <c r="S77" s="78">
        <f>SUM(車種別台数表24.12:車種別台数表25.01!S77)</f>
        <v>0</v>
      </c>
      <c r="T77" s="49"/>
      <c r="U77" s="78">
        <f>SUM(車種別台数表24.12:車種別台数表25.01!U77)</f>
        <v>0</v>
      </c>
      <c r="V77" s="51" t="s">
        <v>476</v>
      </c>
      <c r="W77" s="78">
        <f>SUM(車種別台数表24.12:車種別台数表25.01!W77)</f>
        <v>388</v>
      </c>
      <c r="X77" s="49"/>
      <c r="Y77" s="78">
        <f>SUM(車種別台数表24.12:車種別台数表25.01!Y77)</f>
        <v>0</v>
      </c>
      <c r="AA77" s="78">
        <f>SUM(車種別台数表24.12:車種別台数表25.01!AA77)</f>
        <v>0</v>
      </c>
      <c r="AB77" s="49" t="s">
        <v>395</v>
      </c>
      <c r="AC77" s="78">
        <f>SUM(車種別台数表24.12:車種別台数表25.01!AC77)</f>
        <v>210</v>
      </c>
      <c r="AD77" s="79"/>
      <c r="AE77" s="226"/>
    </row>
    <row r="78" spans="1:31" ht="15.75" customHeight="1">
      <c r="A78" s="225"/>
      <c r="B78" s="49"/>
      <c r="C78" s="78">
        <f>SUM(車種別台数表24.12:車種別台数表25.01!C78)</f>
        <v>0</v>
      </c>
      <c r="D78" s="49"/>
      <c r="E78" s="78">
        <f>SUM(車種別台数表24.12:車種別台数表25.01!E78)</f>
        <v>0</v>
      </c>
      <c r="F78" s="49"/>
      <c r="G78" s="78">
        <f>SUM(車種別台数表24.12:車種別台数表25.01!G78)</f>
        <v>0</v>
      </c>
      <c r="H78" s="49"/>
      <c r="I78" s="78">
        <f>SUM(車種別台数表24.12:車種別台数表25.01!I78)</f>
        <v>0</v>
      </c>
      <c r="J78" s="49"/>
      <c r="K78" s="78">
        <f>SUM(車種別台数表24.12:車種別台数表25.01!K78)</f>
        <v>0</v>
      </c>
      <c r="L78" s="49"/>
      <c r="M78" s="78">
        <f>SUM(車種別台数表24.12:車種別台数表25.01!M78)</f>
        <v>0</v>
      </c>
      <c r="N78" s="49"/>
      <c r="O78" s="78">
        <f>SUM(車種別台数表24.12:車種別台数表25.01!O78)</f>
        <v>0</v>
      </c>
      <c r="P78" s="49"/>
      <c r="Q78" s="78">
        <f>SUM(車種別台数表24.12:車種別台数表25.01!Q78)</f>
        <v>0</v>
      </c>
      <c r="R78" s="49"/>
      <c r="S78" s="78">
        <f>SUM(車種別台数表24.12:車種別台数表25.01!S78)</f>
        <v>0</v>
      </c>
      <c r="T78" s="49"/>
      <c r="U78" s="78">
        <f>SUM(車種別台数表24.12:車種別台数表25.01!U78)</f>
        <v>0</v>
      </c>
      <c r="V78" s="57" t="s">
        <v>397</v>
      </c>
      <c r="W78" s="78">
        <f>SUM(車種別台数表24.12:車種別台数表25.01!W78)</f>
        <v>0</v>
      </c>
      <c r="X78" s="49"/>
      <c r="Y78" s="78">
        <f>SUM(車種別台数表24.12:車種別台数表25.01!Y78)</f>
        <v>0</v>
      </c>
      <c r="AA78" s="78">
        <f>SUM(車種別台数表24.12:車種別台数表25.01!AA78)</f>
        <v>0</v>
      </c>
      <c r="AB78" s="50" t="s">
        <v>396</v>
      </c>
      <c r="AC78" s="78">
        <f>SUM(車種別台数表24.12:車種別台数表25.01!AC78)</f>
        <v>10</v>
      </c>
      <c r="AD78" s="79"/>
      <c r="AE78" s="226"/>
    </row>
    <row r="79" spans="1:31" ht="15.75" customHeight="1">
      <c r="A79" s="229"/>
      <c r="B79" s="49"/>
      <c r="C79" s="78">
        <f>SUM(車種別台数表24.12:車種別台数表25.01!C79)</f>
        <v>0</v>
      </c>
      <c r="D79" s="49"/>
      <c r="E79" s="78">
        <f>SUM(車種別台数表24.12:車種別台数表25.01!E79)</f>
        <v>0</v>
      </c>
      <c r="F79" s="49"/>
      <c r="G79" s="78">
        <f>SUM(車種別台数表24.12:車種別台数表25.01!G79)</f>
        <v>0</v>
      </c>
      <c r="H79" s="49"/>
      <c r="I79" s="78">
        <f>SUM(車種別台数表24.12:車種別台数表25.01!I79)</f>
        <v>0</v>
      </c>
      <c r="J79" s="49"/>
      <c r="K79" s="78">
        <f>SUM(車種別台数表24.12:車種別台数表25.01!K79)</f>
        <v>0</v>
      </c>
      <c r="L79" s="49"/>
      <c r="M79" s="78">
        <f>SUM(車種別台数表24.12:車種別台数表25.01!M79)</f>
        <v>0</v>
      </c>
      <c r="N79" s="49"/>
      <c r="O79" s="78">
        <f>SUM(車種別台数表24.12:車種別台数表25.01!O79)</f>
        <v>0</v>
      </c>
      <c r="P79" s="49"/>
      <c r="Q79" s="78">
        <f>SUM(車種別台数表24.12:車種別台数表25.01!Q79)</f>
        <v>0</v>
      </c>
      <c r="R79" s="49"/>
      <c r="S79" s="78">
        <f>SUM(車種別台数表24.12:車種別台数表25.01!S79)</f>
        <v>0</v>
      </c>
      <c r="T79" s="49"/>
      <c r="U79" s="78">
        <f>SUM(車種別台数表24.12:車種別台数表25.01!U79)</f>
        <v>0</v>
      </c>
      <c r="V79" s="57" t="s">
        <v>439</v>
      </c>
      <c r="W79" s="78">
        <f>SUM(車種別台数表24.12:車種別台数表25.01!W79)</f>
        <v>130</v>
      </c>
      <c r="X79" s="49"/>
      <c r="Y79" s="78">
        <f>SUM(車種別台数表24.12:車種別台数表25.01!Y79)</f>
        <v>0</v>
      </c>
      <c r="AA79" s="78">
        <f>SUM(車種別台数表24.12:車種別台数表25.01!AA79)</f>
        <v>0</v>
      </c>
      <c r="AB79" s="56" t="s">
        <v>472</v>
      </c>
      <c r="AC79" s="78">
        <f>SUM(車種別台数表24.12:車種別台数表25.01!AC79)</f>
        <v>211</v>
      </c>
      <c r="AD79" s="79"/>
      <c r="AE79" s="230"/>
    </row>
    <row r="80" spans="1:31" ht="15.75" customHeight="1">
      <c r="A80" s="229"/>
      <c r="B80" s="49"/>
      <c r="C80" s="78">
        <f>SUM(車種別台数表24.12:車種別台数表25.01!C80)</f>
        <v>0</v>
      </c>
      <c r="D80" s="49"/>
      <c r="E80" s="78">
        <f>SUM(車種別台数表24.12:車種別台数表25.01!E80)</f>
        <v>0</v>
      </c>
      <c r="F80" s="49"/>
      <c r="G80" s="78">
        <f>SUM(車種別台数表24.12:車種別台数表25.01!G80)</f>
        <v>0</v>
      </c>
      <c r="H80" s="49"/>
      <c r="I80" s="78">
        <f>SUM(車種別台数表24.12:車種別台数表25.01!I80)</f>
        <v>0</v>
      </c>
      <c r="J80" s="49"/>
      <c r="K80" s="78">
        <f>SUM(車種別台数表24.12:車種別台数表25.01!K80)</f>
        <v>0</v>
      </c>
      <c r="L80" s="49"/>
      <c r="M80" s="78">
        <f>SUM(車種別台数表24.12:車種別台数表25.01!M80)</f>
        <v>0</v>
      </c>
      <c r="N80" s="49"/>
      <c r="O80" s="78">
        <f>SUM(車種別台数表24.12:車種別台数表25.01!O80)</f>
        <v>0</v>
      </c>
      <c r="P80" s="49"/>
      <c r="Q80" s="78">
        <f>SUM(車種別台数表24.12:車種別台数表25.01!Q80)</f>
        <v>0</v>
      </c>
      <c r="R80" s="49"/>
      <c r="S80" s="78">
        <f>SUM(車種別台数表24.12:車種別台数表25.01!S80)</f>
        <v>0</v>
      </c>
      <c r="T80" s="49"/>
      <c r="U80" s="78">
        <f>SUM(車種別台数表24.12:車種別台数表25.01!U80)</f>
        <v>0</v>
      </c>
      <c r="V80" s="60" t="s">
        <v>486</v>
      </c>
      <c r="W80" s="78">
        <f>SUM(車種別台数表24.12:車種別台数表25.01!W80)</f>
        <v>530</v>
      </c>
      <c r="X80" s="49"/>
      <c r="Y80" s="78">
        <f>SUM(車種別台数表24.12:車種別台数表25.01!Y80)</f>
        <v>0</v>
      </c>
      <c r="AA80" s="78">
        <f>SUM(車種別台数表24.12:車種別台数表25.01!AA80)</f>
        <v>0</v>
      </c>
      <c r="AC80" s="78">
        <f>SUM(車種別台数表24.12:車種別台数表25.01!AC80)</f>
        <v>0</v>
      </c>
      <c r="AD80" s="79"/>
      <c r="AE80" s="230"/>
    </row>
    <row r="81" spans="1:33" ht="15.75" customHeight="1">
      <c r="A81" s="229"/>
      <c r="B81" s="49"/>
      <c r="C81" s="78">
        <f>SUM(車種別台数表24.12:車種別台数表25.01!C81)</f>
        <v>0</v>
      </c>
      <c r="D81" s="49"/>
      <c r="E81" s="78">
        <f>SUM(車種別台数表24.12:車種別台数表25.01!E81)</f>
        <v>0</v>
      </c>
      <c r="F81" s="49"/>
      <c r="G81" s="78">
        <f>SUM(車種別台数表24.12:車種別台数表25.01!G81)</f>
        <v>0</v>
      </c>
      <c r="H81" s="49"/>
      <c r="I81" s="78">
        <f>SUM(車種別台数表24.12:車種別台数表25.01!I81)</f>
        <v>0</v>
      </c>
      <c r="J81" s="49"/>
      <c r="K81" s="78">
        <f>SUM(車種別台数表24.12:車種別台数表25.01!K81)</f>
        <v>0</v>
      </c>
      <c r="L81" s="49"/>
      <c r="M81" s="78">
        <f>SUM(車種別台数表24.12:車種別台数表25.01!M81)</f>
        <v>0</v>
      </c>
      <c r="N81" s="49"/>
      <c r="O81" s="78">
        <f>SUM(車種別台数表24.12:車種別台数表25.01!O81)</f>
        <v>0</v>
      </c>
      <c r="P81" s="49"/>
      <c r="Q81" s="78">
        <f>SUM(車種別台数表24.12:車種別台数表25.01!Q81)</f>
        <v>0</v>
      </c>
      <c r="R81" s="49"/>
      <c r="S81" s="78">
        <f>SUM(車種別台数表24.12:車種別台数表25.01!S81)</f>
        <v>0</v>
      </c>
      <c r="T81" s="49"/>
      <c r="U81" s="78">
        <f>SUM(車種別台数表24.12:車種別台数表25.01!U81)</f>
        <v>0</v>
      </c>
      <c r="V81" s="49" t="s">
        <v>399</v>
      </c>
      <c r="W81" s="78">
        <f>SUM(車種別台数表24.12:車種別台数表25.01!W81)</f>
        <v>360</v>
      </c>
      <c r="X81" s="49"/>
      <c r="Y81" s="78">
        <f>SUM(車種別台数表24.12:車種別台数表25.01!Y81)</f>
        <v>0</v>
      </c>
      <c r="AA81" s="78">
        <f>SUM(車種別台数表24.12:車種別台数表25.01!AA81)</f>
        <v>0</v>
      </c>
      <c r="AB81" s="49"/>
      <c r="AC81" s="78">
        <f>SUM(車種別台数表24.12:車種別台数表25.01!AC81)</f>
        <v>0</v>
      </c>
      <c r="AD81" s="79"/>
      <c r="AE81" s="230"/>
    </row>
    <row r="82" spans="1:33" ht="15.75" customHeight="1">
      <c r="A82" s="229"/>
      <c r="B82" s="49"/>
      <c r="C82" s="78">
        <f>SUM(車種別台数表24.12:車種別台数表25.01!C82)</f>
        <v>0</v>
      </c>
      <c r="D82" s="49"/>
      <c r="E82" s="78">
        <f>SUM(車種別台数表24.12:車種別台数表25.01!E82)</f>
        <v>0</v>
      </c>
      <c r="F82" s="49"/>
      <c r="G82" s="78">
        <f>SUM(車種別台数表24.12:車種別台数表25.01!G82)</f>
        <v>0</v>
      </c>
      <c r="H82" s="49"/>
      <c r="I82" s="78">
        <f>SUM(車種別台数表24.12:車種別台数表25.01!I82)</f>
        <v>0</v>
      </c>
      <c r="J82" s="49"/>
      <c r="K82" s="78">
        <f>SUM(車種別台数表24.12:車種別台数表25.01!K82)</f>
        <v>0</v>
      </c>
      <c r="L82" s="49"/>
      <c r="M82" s="78">
        <f>SUM(車種別台数表24.12:車種別台数表25.01!M82)</f>
        <v>0</v>
      </c>
      <c r="N82" s="49"/>
      <c r="O82" s="78">
        <f>SUM(車種別台数表24.12:車種別台数表25.01!O82)</f>
        <v>0</v>
      </c>
      <c r="P82" s="49"/>
      <c r="Q82" s="78">
        <f>SUM(車種別台数表24.12:車種別台数表25.01!Q82)</f>
        <v>0</v>
      </c>
      <c r="R82" s="49"/>
      <c r="S82" s="78">
        <f>SUM(車種別台数表24.12:車種別台数表25.01!S82)</f>
        <v>0</v>
      </c>
      <c r="T82" s="49"/>
      <c r="U82" s="78">
        <f>SUM(車種別台数表24.12:車種別台数表25.01!U82)</f>
        <v>0</v>
      </c>
      <c r="V82" s="49" t="s">
        <v>400</v>
      </c>
      <c r="W82" s="78">
        <f>SUM(車種別台数表24.12:車種別台数表25.01!W82)</f>
        <v>103</v>
      </c>
      <c r="X82" s="49"/>
      <c r="Y82" s="78">
        <f>SUM(車種別台数表24.12:車種別台数表25.01!Y82)</f>
        <v>0</v>
      </c>
      <c r="AA82" s="78">
        <f>SUM(車種別台数表24.12:車種別台数表25.01!AA82)</f>
        <v>0</v>
      </c>
      <c r="AB82" s="49"/>
      <c r="AC82" s="78">
        <f>SUM(車種別台数表24.12:車種別台数表25.01!AC82)</f>
        <v>0</v>
      </c>
      <c r="AD82" s="79"/>
      <c r="AE82" s="230"/>
    </row>
    <row r="83" spans="1:33" ht="15.75" customHeight="1">
      <c r="A83" s="229"/>
      <c r="B83" s="49"/>
      <c r="C83" s="78">
        <f>SUM(車種別台数表24.12:車種別台数表25.01!C83)</f>
        <v>0</v>
      </c>
      <c r="D83" s="49"/>
      <c r="E83" s="78">
        <f>SUM(車種別台数表24.12:車種別台数表25.01!E83)</f>
        <v>0</v>
      </c>
      <c r="F83" s="49"/>
      <c r="G83" s="78">
        <f>SUM(車種別台数表24.12:車種別台数表25.01!G83)</f>
        <v>0</v>
      </c>
      <c r="H83" s="49"/>
      <c r="I83" s="78">
        <f>SUM(車種別台数表24.12:車種別台数表25.01!I83)</f>
        <v>0</v>
      </c>
      <c r="J83" s="49"/>
      <c r="K83" s="78">
        <f>SUM(車種別台数表24.12:車種別台数表25.01!K83)</f>
        <v>0</v>
      </c>
      <c r="L83" s="49"/>
      <c r="M83" s="78">
        <f>SUM(車種別台数表24.12:車種別台数表25.01!M83)</f>
        <v>0</v>
      </c>
      <c r="N83" s="49"/>
      <c r="O83" s="78">
        <f>SUM(車種別台数表24.12:車種別台数表25.01!O83)</f>
        <v>0</v>
      </c>
      <c r="P83" s="49"/>
      <c r="Q83" s="78">
        <f>SUM(車種別台数表24.12:車種別台数表25.01!Q83)</f>
        <v>0</v>
      </c>
      <c r="R83" s="49"/>
      <c r="S83" s="78">
        <f>SUM(車種別台数表24.12:車種別台数表25.01!S83)</f>
        <v>0</v>
      </c>
      <c r="T83" s="49"/>
      <c r="U83" s="78">
        <f>SUM(車種別台数表24.12:車種別台数表25.01!U83)</f>
        <v>0</v>
      </c>
      <c r="V83" s="49" t="s">
        <v>401</v>
      </c>
      <c r="W83" s="78">
        <f>SUM(車種別台数表24.12:車種別台数表25.01!W83)</f>
        <v>247</v>
      </c>
      <c r="X83" s="49"/>
      <c r="Y83" s="78">
        <f>SUM(車種別台数表24.12:車種別台数表25.01!Y83)</f>
        <v>0</v>
      </c>
      <c r="AA83" s="78">
        <f>SUM(車種別台数表24.12:車種別台数表25.01!AA83)</f>
        <v>0</v>
      </c>
      <c r="AC83" s="78">
        <f>SUM(車種別台数表24.12:車種別台数表25.01!AC83)</f>
        <v>0</v>
      </c>
      <c r="AD83" s="79"/>
      <c r="AE83" s="230"/>
    </row>
    <row r="84" spans="1:33" ht="15.75" customHeight="1">
      <c r="A84" s="229"/>
      <c r="B84" s="49"/>
      <c r="C84" s="78">
        <f>SUM(車種別台数表24.12:車種別台数表25.01!C84)</f>
        <v>0</v>
      </c>
      <c r="D84" s="49"/>
      <c r="E84" s="78">
        <f>SUM(車種別台数表24.12:車種別台数表25.01!E84)</f>
        <v>0</v>
      </c>
      <c r="F84" s="49"/>
      <c r="G84" s="78">
        <f>SUM(車種別台数表24.12:車種別台数表25.01!G84)</f>
        <v>0</v>
      </c>
      <c r="H84" s="49"/>
      <c r="I84" s="78">
        <f>SUM(車種別台数表24.12:車種別台数表25.01!I84)</f>
        <v>0</v>
      </c>
      <c r="J84" s="49"/>
      <c r="K84" s="78">
        <f>SUM(車種別台数表24.12:車種別台数表25.01!K84)</f>
        <v>0</v>
      </c>
      <c r="L84" s="49"/>
      <c r="M84" s="78">
        <f>SUM(車種別台数表24.12:車種別台数表25.01!M84)</f>
        <v>0</v>
      </c>
      <c r="N84" s="49"/>
      <c r="O84" s="78">
        <f>SUM(車種別台数表24.12:車種別台数表25.01!O84)</f>
        <v>0</v>
      </c>
      <c r="P84" s="49"/>
      <c r="Q84" s="78">
        <f>SUM(車種別台数表24.12:車種別台数表25.01!Q84)</f>
        <v>0</v>
      </c>
      <c r="R84" s="49"/>
      <c r="S84" s="78">
        <f>SUM(車種別台数表24.12:車種別台数表25.01!S84)</f>
        <v>0</v>
      </c>
      <c r="T84" s="49"/>
      <c r="U84" s="78">
        <f>SUM(車種別台数表24.12:車種別台数表25.01!U84)</f>
        <v>0</v>
      </c>
      <c r="V84" s="57" t="s">
        <v>402</v>
      </c>
      <c r="W84" s="78">
        <f>SUM(車種別台数表24.12:車種別台数表25.01!W84)</f>
        <v>0</v>
      </c>
      <c r="X84" s="49"/>
      <c r="Y84" s="78">
        <f>SUM(車種別台数表24.12:車種別台数表25.01!Y84)</f>
        <v>0</v>
      </c>
      <c r="AA84" s="78">
        <f>SUM(車種別台数表24.12:車種別台数表25.01!AA84)</f>
        <v>0</v>
      </c>
      <c r="AB84" s="49"/>
      <c r="AC84" s="78">
        <f>SUM(車種別台数表24.12:車種別台数表25.01!AC84)</f>
        <v>0</v>
      </c>
      <c r="AD84" s="79"/>
      <c r="AE84" s="230"/>
    </row>
    <row r="85" spans="1:33" ht="15.75" customHeight="1">
      <c r="A85" s="229"/>
      <c r="B85" s="49"/>
      <c r="C85" s="78">
        <f>SUM(車種別台数表24.12:車種別台数表25.01!C85)</f>
        <v>0</v>
      </c>
      <c r="D85" s="49"/>
      <c r="E85" s="78">
        <f>SUM(車種別台数表24.12:車種別台数表25.01!E85)</f>
        <v>0</v>
      </c>
      <c r="F85" s="49"/>
      <c r="G85" s="78">
        <f>SUM(車種別台数表24.12:車種別台数表25.01!G85)</f>
        <v>0</v>
      </c>
      <c r="H85" s="49"/>
      <c r="I85" s="78">
        <f>SUM(車種別台数表24.12:車種別台数表25.01!I85)</f>
        <v>0</v>
      </c>
      <c r="J85" s="49"/>
      <c r="K85" s="78">
        <f>SUM(車種別台数表24.12:車種別台数表25.01!K85)</f>
        <v>0</v>
      </c>
      <c r="L85" s="49"/>
      <c r="M85" s="78">
        <f>SUM(車種別台数表24.12:車種別台数表25.01!M85)</f>
        <v>0</v>
      </c>
      <c r="N85" s="49"/>
      <c r="O85" s="78">
        <f>SUM(車種別台数表24.12:車種別台数表25.01!O85)</f>
        <v>0</v>
      </c>
      <c r="P85" s="49"/>
      <c r="Q85" s="78">
        <f>SUM(車種別台数表24.12:車種別台数表25.01!Q85)</f>
        <v>0</v>
      </c>
      <c r="R85" s="49"/>
      <c r="S85" s="78">
        <f>SUM(車種別台数表24.12:車種別台数表25.01!S85)</f>
        <v>0</v>
      </c>
      <c r="T85" s="49"/>
      <c r="U85" s="78">
        <f>SUM(車種別台数表24.12:車種別台数表25.01!U85)</f>
        <v>0</v>
      </c>
      <c r="V85" s="57" t="s">
        <v>441</v>
      </c>
      <c r="W85" s="78">
        <f>SUM(車種別台数表24.12:車種別台数表25.01!W85)</f>
        <v>276</v>
      </c>
      <c r="X85" s="49"/>
      <c r="Y85" s="78">
        <f>SUM(車種別台数表24.12:車種別台数表25.01!Y85)</f>
        <v>0</v>
      </c>
      <c r="AA85" s="78">
        <f>SUM(車種別台数表24.12:車種別台数表25.01!AA85)</f>
        <v>0</v>
      </c>
      <c r="AB85" s="49"/>
      <c r="AC85" s="78">
        <f>SUM(車種別台数表24.12:車種別台数表25.01!AC85)</f>
        <v>0</v>
      </c>
      <c r="AD85" s="79"/>
      <c r="AE85" s="230"/>
    </row>
    <row r="86" spans="1:33" ht="15.75" customHeight="1">
      <c r="A86" s="229"/>
      <c r="B86" s="49"/>
      <c r="C86" s="78">
        <f>SUM(車種別台数表24.12:車種別台数表25.01!C86)</f>
        <v>0</v>
      </c>
      <c r="D86" s="49"/>
      <c r="E86" s="78">
        <f>SUM(車種別台数表24.12:車種別台数表25.01!E86)</f>
        <v>0</v>
      </c>
      <c r="F86" s="49"/>
      <c r="G86" s="78">
        <f>SUM(車種別台数表24.12:車種別台数表25.01!G86)</f>
        <v>0</v>
      </c>
      <c r="H86" s="49"/>
      <c r="I86" s="78">
        <f>SUM(車種別台数表24.12:車種別台数表25.01!I86)</f>
        <v>0</v>
      </c>
      <c r="J86" s="49"/>
      <c r="K86" s="78">
        <f>SUM(車種別台数表24.12:車種別台数表25.01!K86)</f>
        <v>0</v>
      </c>
      <c r="L86" s="49"/>
      <c r="M86" s="78">
        <f>SUM(車種別台数表24.12:車種別台数表25.01!M86)</f>
        <v>0</v>
      </c>
      <c r="N86" s="49"/>
      <c r="O86" s="78">
        <f>SUM(車種別台数表24.12:車種別台数表25.01!O86)</f>
        <v>0</v>
      </c>
      <c r="P86" s="49"/>
      <c r="Q86" s="78">
        <f>SUM(車種別台数表24.12:車種別台数表25.01!Q86)</f>
        <v>0</v>
      </c>
      <c r="R86" s="49"/>
      <c r="S86" s="78">
        <f>SUM(車種別台数表24.12:車種別台数表25.01!S86)</f>
        <v>0</v>
      </c>
      <c r="T86" s="49"/>
      <c r="U86" s="78">
        <f>SUM(車種別台数表24.12:車種別台数表25.01!U86)</f>
        <v>0</v>
      </c>
      <c r="V86" s="57" t="s">
        <v>403</v>
      </c>
      <c r="W86" s="78">
        <f>SUM(車種別台数表24.12:車種別台数表25.01!W86)</f>
        <v>445</v>
      </c>
      <c r="X86" s="49"/>
      <c r="Y86" s="78">
        <f>SUM(車種別台数表24.12:車種別台数表25.01!Y86)</f>
        <v>0</v>
      </c>
      <c r="AA86" s="78">
        <f>SUM(車種別台数表24.12:車種別台数表25.01!AA86)</f>
        <v>0</v>
      </c>
      <c r="AB86" s="49"/>
      <c r="AC86" s="78">
        <f>SUM(車種別台数表24.12:車種別台数表25.01!AC86)</f>
        <v>0</v>
      </c>
      <c r="AD86" s="79"/>
      <c r="AE86" s="230"/>
    </row>
    <row r="87" spans="1:33" ht="15.75" customHeight="1">
      <c r="A87" s="229"/>
      <c r="B87" s="49"/>
      <c r="C87" s="78">
        <f>SUM(車種別台数表24.12:車種別台数表25.01!C87)</f>
        <v>0</v>
      </c>
      <c r="D87" s="49"/>
      <c r="E87" s="78">
        <f>SUM(車種別台数表24.12:車種別台数表25.01!E87)</f>
        <v>0</v>
      </c>
      <c r="F87" s="49"/>
      <c r="G87" s="78">
        <f>SUM(車種別台数表24.12:車種別台数表25.01!G87)</f>
        <v>0</v>
      </c>
      <c r="H87" s="49"/>
      <c r="I87" s="78">
        <f>SUM(車種別台数表24.12:車種別台数表25.01!I87)</f>
        <v>0</v>
      </c>
      <c r="J87" s="49"/>
      <c r="K87" s="78">
        <f>SUM(車種別台数表24.12:車種別台数表25.01!K87)</f>
        <v>0</v>
      </c>
      <c r="L87" s="49"/>
      <c r="M87" s="78">
        <f>SUM(車種別台数表24.12:車種別台数表25.01!M87)</f>
        <v>0</v>
      </c>
      <c r="N87" s="49"/>
      <c r="O87" s="78">
        <f>SUM(車種別台数表24.12:車種別台数表25.01!O87)</f>
        <v>0</v>
      </c>
      <c r="P87" s="49"/>
      <c r="Q87" s="78">
        <f>SUM(車種別台数表24.12:車種別台数表25.01!Q87)</f>
        <v>0</v>
      </c>
      <c r="R87" s="49"/>
      <c r="S87" s="78">
        <f>SUM(車種別台数表24.12:車種別台数表25.01!S87)</f>
        <v>0</v>
      </c>
      <c r="T87" s="49"/>
      <c r="U87" s="78">
        <f>SUM(車種別台数表24.12:車種別台数表25.01!U87)</f>
        <v>0</v>
      </c>
      <c r="V87" s="57" t="s">
        <v>404</v>
      </c>
      <c r="W87" s="78">
        <f>SUM(車種別台数表24.12:車種別台数表25.01!W87)</f>
        <v>7885</v>
      </c>
      <c r="X87" s="49"/>
      <c r="Y87" s="78">
        <f>SUM(車種別台数表24.12:車種別台数表25.01!Y87)</f>
        <v>0</v>
      </c>
      <c r="AA87" s="78">
        <f>SUM(車種別台数表24.12:車種別台数表25.01!AA87)</f>
        <v>0</v>
      </c>
      <c r="AB87" s="49"/>
      <c r="AC87" s="78">
        <f>SUM(車種別台数表24.12:車種別台数表25.01!AC87)</f>
        <v>0</v>
      </c>
      <c r="AD87" s="79"/>
      <c r="AE87" s="230"/>
    </row>
    <row r="88" spans="1:33" ht="15.75" customHeight="1">
      <c r="A88" s="229"/>
      <c r="B88" s="49"/>
      <c r="C88" s="78">
        <f>SUM(車種別台数表24.12:車種別台数表25.01!C88)</f>
        <v>0</v>
      </c>
      <c r="D88" s="49"/>
      <c r="E88" s="78">
        <f>SUM(車種別台数表24.12:車種別台数表25.01!E88)</f>
        <v>0</v>
      </c>
      <c r="F88" s="49"/>
      <c r="G88" s="78">
        <f>SUM(車種別台数表24.12:車種別台数表25.01!G88)</f>
        <v>0</v>
      </c>
      <c r="H88" s="49"/>
      <c r="I88" s="78">
        <f>SUM(車種別台数表24.12:車種別台数表25.01!I88)</f>
        <v>0</v>
      </c>
      <c r="J88" s="49"/>
      <c r="K88" s="78">
        <f>SUM(車種別台数表24.12:車種別台数表25.01!K88)</f>
        <v>0</v>
      </c>
      <c r="L88" s="49"/>
      <c r="M88" s="78">
        <f>SUM(車種別台数表24.12:車種別台数表25.01!M88)</f>
        <v>0</v>
      </c>
      <c r="N88" s="49"/>
      <c r="O88" s="78">
        <f>SUM(車種別台数表24.12:車種別台数表25.01!O88)</f>
        <v>0</v>
      </c>
      <c r="P88" s="49"/>
      <c r="Q88" s="78">
        <f>SUM(車種別台数表24.12:車種別台数表25.01!Q88)</f>
        <v>0</v>
      </c>
      <c r="R88" s="49"/>
      <c r="S88" s="78">
        <f>SUM(車種別台数表24.12:車種別台数表25.01!S88)</f>
        <v>0</v>
      </c>
      <c r="T88" s="49"/>
      <c r="U88" s="78">
        <f>SUM(車種別台数表24.12:車種別台数表25.01!U88)</f>
        <v>0</v>
      </c>
      <c r="V88" s="57" t="s">
        <v>405</v>
      </c>
      <c r="W88" s="78">
        <f>SUM(車種別台数表24.12:車種別台数表25.01!W88)</f>
        <v>3719</v>
      </c>
      <c r="X88" s="49"/>
      <c r="Y88" s="78">
        <f>SUM(車種別台数表24.12:車種別台数表25.01!Y88)</f>
        <v>0</v>
      </c>
      <c r="AA88" s="78">
        <f>SUM(車種別台数表24.12:車種別台数表25.01!AA88)</f>
        <v>0</v>
      </c>
      <c r="AB88" s="49"/>
      <c r="AC88" s="78">
        <f>SUM(車種別台数表24.12:車種別台数表25.01!AC88)</f>
        <v>0</v>
      </c>
      <c r="AD88" s="79"/>
      <c r="AE88" s="230"/>
    </row>
    <row r="89" spans="1:33" ht="15.75" customHeight="1">
      <c r="A89" s="229"/>
      <c r="B89" s="49"/>
      <c r="C89" s="78">
        <f>SUM(車種別台数表24.12:車種別台数表25.01!C89)</f>
        <v>0</v>
      </c>
      <c r="D89" s="49"/>
      <c r="E89" s="78">
        <f>SUM(車種別台数表24.12:車種別台数表25.01!E89)</f>
        <v>0</v>
      </c>
      <c r="F89" s="49"/>
      <c r="G89" s="78">
        <f>SUM(車種別台数表24.12:車種別台数表25.01!G89)</f>
        <v>0</v>
      </c>
      <c r="H89" s="49"/>
      <c r="I89" s="78">
        <f>SUM(車種別台数表24.12:車種別台数表25.01!I89)</f>
        <v>0</v>
      </c>
      <c r="J89" s="49"/>
      <c r="K89" s="78">
        <f>SUM(車種別台数表24.12:車種別台数表25.01!K89)</f>
        <v>0</v>
      </c>
      <c r="L89" s="49"/>
      <c r="M89" s="78">
        <f>SUM(車種別台数表24.12:車種別台数表25.01!M89)</f>
        <v>0</v>
      </c>
      <c r="N89" s="49"/>
      <c r="O89" s="78">
        <f>SUM(車種別台数表24.12:車種別台数表25.01!O89)</f>
        <v>0</v>
      </c>
      <c r="P89" s="49"/>
      <c r="Q89" s="78">
        <f>SUM(車種別台数表24.12:車種別台数表25.01!Q89)</f>
        <v>0</v>
      </c>
      <c r="R89" s="49"/>
      <c r="S89" s="78">
        <f>SUM(車種別台数表24.12:車種別台数表25.01!S89)</f>
        <v>0</v>
      </c>
      <c r="T89" s="49"/>
      <c r="U89" s="78">
        <f>SUM(車種別台数表24.12:車種別台数表25.01!U89)</f>
        <v>0</v>
      </c>
      <c r="V89" s="49" t="s">
        <v>185</v>
      </c>
      <c r="W89" s="78">
        <f>SUM(車種別台数表24.12:車種別台数表25.01!W89)</f>
        <v>7326</v>
      </c>
      <c r="X89" s="49"/>
      <c r="Y89" s="78">
        <f>SUM(車種別台数表24.12:車種別台数表25.01!Y89)</f>
        <v>0</v>
      </c>
      <c r="AA89" s="78">
        <f>SUM(車種別台数表24.12:車種別台数表25.01!AA89)</f>
        <v>0</v>
      </c>
      <c r="AB89" s="49"/>
      <c r="AC89" s="78">
        <f>SUM(車種別台数表24.12:車種別台数表25.01!AC89)</f>
        <v>0</v>
      </c>
      <c r="AD89" s="54"/>
      <c r="AE89" s="230"/>
    </row>
    <row r="90" spans="1:33" ht="15.75" customHeight="1">
      <c r="A90" s="229"/>
      <c r="B90" s="49"/>
      <c r="C90" s="78">
        <f>SUM(車種別台数表24.12:車種別台数表25.01!C90)</f>
        <v>0</v>
      </c>
      <c r="D90" s="49"/>
      <c r="E90" s="78">
        <f>SUM(車種別台数表24.12:車種別台数表25.01!E90)</f>
        <v>0</v>
      </c>
      <c r="F90" s="49"/>
      <c r="G90" s="78">
        <f>SUM(車種別台数表24.12:車種別台数表25.01!G90)</f>
        <v>0</v>
      </c>
      <c r="H90" s="49"/>
      <c r="I90" s="78">
        <f>SUM(車種別台数表24.12:車種別台数表25.01!I90)</f>
        <v>0</v>
      </c>
      <c r="J90" s="49"/>
      <c r="K90" s="78">
        <f>SUM(車種別台数表24.12:車種別台数表25.01!K90)</f>
        <v>0</v>
      </c>
      <c r="L90" s="49"/>
      <c r="M90" s="78">
        <f>SUM(車種別台数表24.12:車種別台数表25.01!M90)</f>
        <v>0</v>
      </c>
      <c r="N90" s="49"/>
      <c r="O90" s="78">
        <f>SUM(車種別台数表24.12:車種別台数表25.01!O90)</f>
        <v>0</v>
      </c>
      <c r="P90" s="49"/>
      <c r="Q90" s="78">
        <f>SUM(車種別台数表24.12:車種別台数表25.01!Q90)</f>
        <v>0</v>
      </c>
      <c r="R90" s="49"/>
      <c r="S90" s="78">
        <f>SUM(車種別台数表24.12:車種別台数表25.01!S90)</f>
        <v>0</v>
      </c>
      <c r="T90" s="49"/>
      <c r="U90" s="78">
        <f>SUM(車種別台数表24.12:車種別台数表25.01!U90)</f>
        <v>0</v>
      </c>
      <c r="V90" s="57" t="s">
        <v>456</v>
      </c>
      <c r="W90" s="78">
        <f>SUM(車種別台数表24.12:車種別台数表25.01!W90)</f>
        <v>4758</v>
      </c>
      <c r="X90" s="49"/>
      <c r="Y90" s="78">
        <f>SUM(車種別台数表24.12:車種別台数表25.01!Y90)</f>
        <v>0</v>
      </c>
      <c r="AA90" s="78">
        <f>SUM(車種別台数表24.12:車種別台数表25.01!AA90)</f>
        <v>0</v>
      </c>
      <c r="AB90" s="49"/>
      <c r="AC90" s="78">
        <f>SUM(車種別台数表24.12:車種別台数表25.01!AC90)</f>
        <v>0</v>
      </c>
      <c r="AD90" s="54"/>
      <c r="AE90" s="230"/>
    </row>
    <row r="91" spans="1:33" ht="15.75" customHeight="1">
      <c r="A91" s="229"/>
      <c r="B91" s="49"/>
      <c r="C91" s="78">
        <f>SUM(車種別台数表24.12:車種別台数表25.01!C91)</f>
        <v>0</v>
      </c>
      <c r="D91" s="49"/>
      <c r="E91" s="78">
        <f>SUM(車種別台数表24.12:車種別台数表25.01!E91)</f>
        <v>0</v>
      </c>
      <c r="F91" s="49"/>
      <c r="G91" s="78">
        <f>SUM(車種別台数表24.12:車種別台数表25.01!G91)</f>
        <v>0</v>
      </c>
      <c r="H91" s="49"/>
      <c r="I91" s="78">
        <f>SUM(車種別台数表24.12:車種別台数表25.01!I91)</f>
        <v>0</v>
      </c>
      <c r="J91" s="49"/>
      <c r="K91" s="78">
        <f>SUM(車種別台数表24.12:車種別台数表25.01!K91)</f>
        <v>0</v>
      </c>
      <c r="L91" s="49"/>
      <c r="M91" s="78">
        <f>SUM(車種別台数表24.12:車種別台数表25.01!M91)</f>
        <v>0</v>
      </c>
      <c r="N91" s="49"/>
      <c r="O91" s="78">
        <f>SUM(車種別台数表24.12:車種別台数表25.01!O91)</f>
        <v>0</v>
      </c>
      <c r="P91" s="49"/>
      <c r="Q91" s="78">
        <f>SUM(車種別台数表24.12:車種別台数表25.01!Q91)</f>
        <v>0</v>
      </c>
      <c r="R91" s="49"/>
      <c r="S91" s="78">
        <f>SUM(車種別台数表24.12:車種別台数表25.01!S91)</f>
        <v>0</v>
      </c>
      <c r="T91" s="49"/>
      <c r="U91" s="78">
        <f>SUM(車種別台数表24.12:車種別台数表25.01!U91)</f>
        <v>0</v>
      </c>
      <c r="V91" s="51" t="s">
        <v>481</v>
      </c>
      <c r="W91" s="78">
        <f>SUM(車種別台数表24.12:車種別台数表25.01!W91)</f>
        <v>1081</v>
      </c>
      <c r="X91" s="49"/>
      <c r="Y91" s="78">
        <f>SUM(車種別台数表24.12:車種別台数表25.01!Y91)</f>
        <v>0</v>
      </c>
      <c r="AA91" s="78">
        <f>SUM(車種別台数表24.12:車種別台数表25.01!AA91)</f>
        <v>0</v>
      </c>
      <c r="AB91" s="49"/>
      <c r="AC91" s="78">
        <f>SUM(車種別台数表24.12:車種別台数表25.01!AC91)</f>
        <v>0</v>
      </c>
      <c r="AD91" s="54"/>
      <c r="AE91" s="230"/>
    </row>
    <row r="92" spans="1:33" ht="15.75" customHeight="1">
      <c r="A92" s="229"/>
      <c r="B92" s="49"/>
      <c r="C92" s="78">
        <f>SUM(車種別台数表24.12:車種別台数表25.01!C92)</f>
        <v>0</v>
      </c>
      <c r="D92" s="49"/>
      <c r="E92" s="78">
        <f>SUM(車種別台数表24.12:車種別台数表25.01!E92)</f>
        <v>0</v>
      </c>
      <c r="F92" s="49"/>
      <c r="G92" s="78">
        <f>SUM(車種別台数表24.12:車種別台数表25.01!G92)</f>
        <v>0</v>
      </c>
      <c r="H92" s="49"/>
      <c r="I92" s="78">
        <f>SUM(車種別台数表24.12:車種別台数表25.01!I92)</f>
        <v>0</v>
      </c>
      <c r="J92" s="49"/>
      <c r="K92" s="78">
        <f>SUM(車種別台数表24.12:車種別台数表25.01!K92)</f>
        <v>0</v>
      </c>
      <c r="L92" s="49"/>
      <c r="M92" s="78">
        <f>SUM(車種別台数表24.12:車種別台数表25.01!M92)</f>
        <v>0</v>
      </c>
      <c r="N92" s="49"/>
      <c r="O92" s="78">
        <f>SUM(車種別台数表24.12:車種別台数表25.01!O92)</f>
        <v>0</v>
      </c>
      <c r="P92" s="49"/>
      <c r="Q92" s="78">
        <f>SUM(車種別台数表24.12:車種別台数表25.01!Q92)</f>
        <v>0</v>
      </c>
      <c r="R92" s="49"/>
      <c r="S92" s="78">
        <f>SUM(車種別台数表24.12:車種別台数表25.01!S92)</f>
        <v>0</v>
      </c>
      <c r="T92" s="49"/>
      <c r="U92" s="78">
        <f>SUM(車種別台数表24.12:車種別台数表25.01!U92)</f>
        <v>0</v>
      </c>
      <c r="V92" s="57" t="s">
        <v>406</v>
      </c>
      <c r="W92" s="78">
        <f>SUM(車種別台数表24.12:車種別台数表25.01!W92)</f>
        <v>762</v>
      </c>
      <c r="X92" s="49"/>
      <c r="Y92" s="78">
        <f>SUM(車種別台数表24.12:車種別台数表25.01!Y92)</f>
        <v>0</v>
      </c>
      <c r="Z92" s="57"/>
      <c r="AA92" s="78">
        <f>SUM(車種別台数表24.12:車種別台数表25.01!AA92)</f>
        <v>0</v>
      </c>
      <c r="AB92" s="49"/>
      <c r="AC92" s="78">
        <f>SUM(車種別台数表24.12:車種別台数表25.01!AC92)</f>
        <v>0</v>
      </c>
      <c r="AD92" s="54"/>
      <c r="AE92" s="230"/>
    </row>
    <row r="93" spans="1:33" ht="15.75" customHeight="1">
      <c r="A93" s="229"/>
      <c r="B93" s="49"/>
      <c r="C93" s="78">
        <f>SUM(車種別台数表24.12:車種別台数表25.01!C93)</f>
        <v>0</v>
      </c>
      <c r="D93" s="49"/>
      <c r="E93" s="78">
        <f>SUM(車種別台数表24.12:車種別台数表25.01!E93)</f>
        <v>0</v>
      </c>
      <c r="F93" s="49"/>
      <c r="G93" s="78">
        <f>SUM(車種別台数表24.12:車種別台数表25.01!G93)</f>
        <v>0</v>
      </c>
      <c r="H93" s="49"/>
      <c r="I93" s="78">
        <f>SUM(車種別台数表24.12:車種別台数表25.01!I93)</f>
        <v>0</v>
      </c>
      <c r="J93" s="49"/>
      <c r="K93" s="78">
        <f>SUM(車種別台数表24.12:車種別台数表25.01!K93)</f>
        <v>0</v>
      </c>
      <c r="L93" s="49"/>
      <c r="M93" s="78">
        <f>SUM(車種別台数表24.12:車種別台数表25.01!M93)</f>
        <v>0</v>
      </c>
      <c r="N93" s="49"/>
      <c r="O93" s="78">
        <f>SUM(車種別台数表24.12:車種別台数表25.01!O93)</f>
        <v>0</v>
      </c>
      <c r="P93" s="49"/>
      <c r="Q93" s="78">
        <f>SUM(車種別台数表24.12:車種別台数表25.01!Q93)</f>
        <v>0</v>
      </c>
      <c r="R93" s="49"/>
      <c r="S93" s="78">
        <f>SUM(車種別台数表24.12:車種別台数表25.01!S93)</f>
        <v>0</v>
      </c>
      <c r="T93" s="49"/>
      <c r="U93" s="78">
        <f>SUM(車種別台数表24.12:車種別台数表25.01!U93)</f>
        <v>0</v>
      </c>
      <c r="V93" s="57" t="s">
        <v>407</v>
      </c>
      <c r="W93" s="78">
        <f>SUM(車種別台数表24.12:車種別台数表25.01!W93)</f>
        <v>2742</v>
      </c>
      <c r="X93" s="49"/>
      <c r="Y93" s="78">
        <f>SUM(車種別台数表24.12:車種別台数表25.01!Y93)</f>
        <v>0</v>
      </c>
      <c r="Z93" s="57"/>
      <c r="AA93" s="78">
        <f>SUM(車種別台数表24.12:車種別台数表25.01!AA93)</f>
        <v>0</v>
      </c>
      <c r="AB93" s="49"/>
      <c r="AC93" s="78">
        <f>SUM(車種別台数表24.12:車種別台数表25.01!AC93)</f>
        <v>0</v>
      </c>
      <c r="AD93" s="54"/>
      <c r="AE93" s="230"/>
    </row>
    <row r="94" spans="1:33" ht="15.75" customHeight="1">
      <c r="A94" s="229"/>
      <c r="B94" s="49"/>
      <c r="C94" s="78">
        <f>SUM(車種別台数表24.12:車種別台数表25.01!C94)</f>
        <v>0</v>
      </c>
      <c r="D94" s="49"/>
      <c r="E94" s="78">
        <f>SUM(車種別台数表24.12:車種別台数表25.01!E94)</f>
        <v>0</v>
      </c>
      <c r="F94" s="49"/>
      <c r="G94" s="78">
        <f>SUM(車種別台数表24.12:車種別台数表25.01!G94)</f>
        <v>0</v>
      </c>
      <c r="H94" s="49"/>
      <c r="I94" s="78">
        <f>SUM(車種別台数表24.12:車種別台数表25.01!I94)</f>
        <v>0</v>
      </c>
      <c r="J94" s="49"/>
      <c r="K94" s="78">
        <f>SUM(車種別台数表24.12:車種別台数表25.01!K94)</f>
        <v>0</v>
      </c>
      <c r="L94" s="49"/>
      <c r="M94" s="78">
        <f>SUM(車種別台数表24.12:車種別台数表25.01!M94)</f>
        <v>0</v>
      </c>
      <c r="N94" s="49"/>
      <c r="O94" s="78">
        <f>SUM(車種別台数表24.12:車種別台数表25.01!O94)</f>
        <v>0</v>
      </c>
      <c r="P94" s="49"/>
      <c r="Q94" s="78">
        <f>SUM(車種別台数表24.12:車種別台数表25.01!Q94)</f>
        <v>0</v>
      </c>
      <c r="R94" s="49"/>
      <c r="S94" s="78">
        <f>SUM(車種別台数表24.12:車種別台数表25.01!S94)</f>
        <v>0</v>
      </c>
      <c r="T94" s="49"/>
      <c r="U94" s="78">
        <f>SUM(車種別台数表24.12:車種別台数表25.01!U94)</f>
        <v>0</v>
      </c>
      <c r="V94" s="49" t="s">
        <v>188</v>
      </c>
      <c r="W94" s="78">
        <f>SUM(車種別台数表24.12:車種別台数表25.01!W94)</f>
        <v>720</v>
      </c>
      <c r="X94" s="49"/>
      <c r="Y94" s="78">
        <f>SUM(車種別台数表24.12:車種別台数表25.01!Y94)</f>
        <v>0</v>
      </c>
      <c r="Z94" s="57"/>
      <c r="AA94" s="78">
        <f>SUM(車種別台数表24.12:車種別台数表25.01!AA94)</f>
        <v>0</v>
      </c>
      <c r="AB94" s="49"/>
      <c r="AC94" s="78">
        <f>SUM(車種別台数表24.12:車種別台数表25.01!AC94)</f>
        <v>0</v>
      </c>
      <c r="AD94" s="61"/>
      <c r="AE94" s="230"/>
    </row>
    <row r="95" spans="1:33" ht="15.75" customHeight="1">
      <c r="A95" s="229"/>
      <c r="B95" s="49"/>
      <c r="C95" s="78">
        <f>SUM(車種別台数表24.12:車種別台数表25.01!C95)</f>
        <v>0</v>
      </c>
      <c r="D95" s="49"/>
      <c r="E95" s="78">
        <f>SUM(車種別台数表24.12:車種別台数表25.01!E95)</f>
        <v>0</v>
      </c>
      <c r="F95" s="49"/>
      <c r="G95" s="78">
        <f>SUM(車種別台数表24.12:車種別台数表25.01!G95)</f>
        <v>0</v>
      </c>
      <c r="H95" s="49"/>
      <c r="I95" s="78">
        <f>SUM(車種別台数表24.12:車種別台数表25.01!I95)</f>
        <v>0</v>
      </c>
      <c r="J95" s="49"/>
      <c r="K95" s="78">
        <f>SUM(車種別台数表24.12:車種別台数表25.01!K95)</f>
        <v>0</v>
      </c>
      <c r="L95" s="49"/>
      <c r="M95" s="78">
        <f>SUM(車種別台数表24.12:車種別台数表25.01!M95)</f>
        <v>0</v>
      </c>
      <c r="N95" s="49"/>
      <c r="O95" s="78">
        <f>SUM(車種別台数表24.12:車種別台数表25.01!O95)</f>
        <v>0</v>
      </c>
      <c r="P95" s="49"/>
      <c r="Q95" s="78">
        <f>SUM(車種別台数表24.12:車種別台数表25.01!Q95)</f>
        <v>0</v>
      </c>
      <c r="R95" s="49"/>
      <c r="S95" s="78">
        <f>SUM(車種別台数表24.12:車種別台数表25.01!S95)</f>
        <v>0</v>
      </c>
      <c r="T95" s="49"/>
      <c r="U95" s="78">
        <f>SUM(車種別台数表24.12:車種別台数表25.01!U95)</f>
        <v>0</v>
      </c>
      <c r="V95" s="57" t="s">
        <v>189</v>
      </c>
      <c r="W95" s="53">
        <f>SUM(車種別台数表24.12:車種別台数表25.01!W95)</f>
        <v>1061</v>
      </c>
      <c r="X95" s="49"/>
      <c r="Y95" s="78">
        <f>SUM(車種別台数表24.12:車種別台数表25.01!Y95)</f>
        <v>0</v>
      </c>
      <c r="Z95" s="57"/>
      <c r="AA95" s="78">
        <f>SUM(車種別台数表24.12:車種別台数表25.01!AA95)</f>
        <v>0</v>
      </c>
      <c r="AB95" s="49"/>
      <c r="AC95" s="78">
        <f>SUM(車種別台数表24.12:車種別台数表25.01!AC95)</f>
        <v>0</v>
      </c>
      <c r="AD95" s="61"/>
      <c r="AE95" s="230"/>
      <c r="AG95" s="62"/>
    </row>
    <row r="96" spans="1:33" ht="15.75" customHeight="1">
      <c r="A96" s="229"/>
      <c r="B96" s="49"/>
      <c r="C96" s="78">
        <f>SUM(車種別台数表24.12:車種別台数表25.01!C96)</f>
        <v>0</v>
      </c>
      <c r="D96" s="49"/>
      <c r="E96" s="78">
        <f>SUM(車種別台数表24.12:車種別台数表25.01!E96)</f>
        <v>0</v>
      </c>
      <c r="F96" s="49"/>
      <c r="G96" s="78">
        <f>SUM(車種別台数表24.12:車種別台数表25.01!G96)</f>
        <v>0</v>
      </c>
      <c r="H96" s="49"/>
      <c r="I96" s="78">
        <f>SUM(車種別台数表24.12:車種別台数表25.01!I96)</f>
        <v>0</v>
      </c>
      <c r="J96" s="49"/>
      <c r="K96" s="78">
        <f>SUM(車種別台数表24.12:車種別台数表25.01!K96)</f>
        <v>0</v>
      </c>
      <c r="L96" s="49"/>
      <c r="M96" s="78">
        <f>SUM(車種別台数表24.12:車種別台数表25.01!M96)</f>
        <v>0</v>
      </c>
      <c r="N96" s="49"/>
      <c r="O96" s="78">
        <f>SUM(車種別台数表24.12:車種別台数表25.01!O96)</f>
        <v>0</v>
      </c>
      <c r="P96" s="49"/>
      <c r="Q96" s="78">
        <f>SUM(車種別台数表24.12:車種別台数表25.01!Q96)</f>
        <v>0</v>
      </c>
      <c r="R96" s="49"/>
      <c r="S96" s="78">
        <f>SUM(車種別台数表24.12:車種別台数表25.01!S96)</f>
        <v>0</v>
      </c>
      <c r="T96" s="49"/>
      <c r="U96" s="78">
        <f>SUM(車種別台数表24.12:車種別台数表25.01!U96)</f>
        <v>0</v>
      </c>
      <c r="V96" s="52" t="s">
        <v>408</v>
      </c>
      <c r="W96" s="78">
        <f>SUM(車種別台数表24.12:車種別台数表25.01!W96)</f>
        <v>1890</v>
      </c>
      <c r="X96" s="49"/>
      <c r="Y96" s="78">
        <f>SUM(車種別台数表24.12:車種別台数表25.01!Y96)</f>
        <v>0</v>
      </c>
      <c r="AA96" s="78">
        <f>SUM(車種別台数表24.12:車種別台数表25.01!AA96)</f>
        <v>0</v>
      </c>
      <c r="AB96" s="49"/>
      <c r="AC96" s="78">
        <f>SUM(車種別台数表24.12:車種別台数表25.01!AC96)</f>
        <v>0</v>
      </c>
      <c r="AD96" s="61"/>
      <c r="AE96" s="230"/>
      <c r="AG96" s="62"/>
    </row>
    <row r="97" spans="1:33" ht="15.75" customHeight="1">
      <c r="A97" s="229"/>
      <c r="B97" s="49"/>
      <c r="C97" s="78">
        <f>SUM(車種別台数表24.12:車種別台数表25.01!C97)</f>
        <v>0</v>
      </c>
      <c r="D97" s="49"/>
      <c r="E97" s="78">
        <f>SUM(車種別台数表24.12:車種別台数表25.01!E97)</f>
        <v>0</v>
      </c>
      <c r="F97" s="49"/>
      <c r="G97" s="78">
        <f>SUM(車種別台数表24.12:車種別台数表25.01!G97)</f>
        <v>0</v>
      </c>
      <c r="I97" s="78">
        <f>SUM(車種別台数表24.12:車種別台数表25.01!I97)</f>
        <v>0</v>
      </c>
      <c r="J97" s="49"/>
      <c r="K97" s="78">
        <f>SUM(車種別台数表24.12:車種別台数表25.01!K97)</f>
        <v>0</v>
      </c>
      <c r="L97" s="49"/>
      <c r="M97" s="78">
        <f>SUM(車種別台数表24.12:車種別台数表25.01!M97)</f>
        <v>0</v>
      </c>
      <c r="N97" s="49"/>
      <c r="O97" s="78">
        <f>SUM(車種別台数表24.12:車種別台数表25.01!O97)</f>
        <v>0</v>
      </c>
      <c r="P97" s="49"/>
      <c r="Q97" s="78">
        <f>SUM(車種別台数表24.12:車種別台数表25.01!Q97)</f>
        <v>0</v>
      </c>
      <c r="R97" s="49"/>
      <c r="S97" s="78">
        <f>SUM(車種別台数表24.12:車種別台数表25.01!S97)</f>
        <v>0</v>
      </c>
      <c r="T97" s="49"/>
      <c r="U97" s="78">
        <f>SUM(車種別台数表24.12:車種別台数表25.01!U97)</f>
        <v>0</v>
      </c>
      <c r="V97" s="57" t="s">
        <v>409</v>
      </c>
      <c r="W97" s="78">
        <f>SUM(車種別台数表24.12:車種別台数表25.01!W97)</f>
        <v>284</v>
      </c>
      <c r="X97" s="49"/>
      <c r="Y97" s="78">
        <f>SUM(車種別台数表24.12:車種別台数表25.01!Y97)</f>
        <v>0</v>
      </c>
      <c r="AA97" s="78">
        <f>SUM(車種別台数表24.12:車種別台数表25.01!AA97)</f>
        <v>0</v>
      </c>
      <c r="AB97" s="49"/>
      <c r="AC97" s="78">
        <f>SUM(車種別台数表24.12:車種別台数表25.01!AC97)</f>
        <v>0</v>
      </c>
      <c r="AD97" s="103"/>
      <c r="AE97" s="230"/>
      <c r="AG97" s="62"/>
    </row>
    <row r="98" spans="1:33" ht="15.75" customHeight="1">
      <c r="A98" s="229"/>
      <c r="B98" s="49"/>
      <c r="C98" s="78">
        <f>SUM(車種別台数表24.12:車種別台数表25.01!C98)</f>
        <v>0</v>
      </c>
      <c r="D98" s="49"/>
      <c r="E98" s="78">
        <f>SUM(車種別台数表24.12:車種別台数表25.01!E98)</f>
        <v>0</v>
      </c>
      <c r="F98" s="49"/>
      <c r="G98" s="78">
        <f>SUM(車種別台数表24.12:車種別台数表25.01!G98)</f>
        <v>0</v>
      </c>
      <c r="H98" s="49"/>
      <c r="I98" s="78">
        <f>SUM(車種別台数表24.12:車種別台数表25.01!I98)</f>
        <v>0</v>
      </c>
      <c r="J98" s="49"/>
      <c r="K98" s="78">
        <f>SUM(車種別台数表24.12:車種別台数表25.01!K98)</f>
        <v>0</v>
      </c>
      <c r="L98" s="49"/>
      <c r="M98" s="78">
        <f>SUM(車種別台数表24.12:車種別台数表25.01!M98)</f>
        <v>0</v>
      </c>
      <c r="N98" s="49"/>
      <c r="O98" s="78">
        <f>SUM(車種別台数表24.12:車種別台数表25.01!O98)</f>
        <v>0</v>
      </c>
      <c r="P98" s="49"/>
      <c r="Q98" s="78">
        <f>SUM(車種別台数表24.12:車種別台数表25.01!Q98)</f>
        <v>0</v>
      </c>
      <c r="R98" s="49"/>
      <c r="S98" s="78">
        <f>SUM(車種別台数表24.12:車種別台数表25.01!S98)</f>
        <v>0</v>
      </c>
      <c r="T98" s="49"/>
      <c r="U98" s="78">
        <f>SUM(車種別台数表24.12:車種別台数表25.01!U98)</f>
        <v>0</v>
      </c>
      <c r="V98" s="49" t="s">
        <v>450</v>
      </c>
      <c r="W98" s="78">
        <f>SUM(車種別台数表24.12:車種別台数表25.01!W98)</f>
        <v>307</v>
      </c>
      <c r="X98" s="49"/>
      <c r="Y98" s="78">
        <f>SUM(車種別台数表24.12:車種別台数表25.01!Y98)</f>
        <v>0</v>
      </c>
      <c r="AA98" s="78">
        <f>SUM(車種別台数表24.12:車種別台数表25.01!AA98)</f>
        <v>0</v>
      </c>
      <c r="AB98" s="49"/>
      <c r="AC98" s="78">
        <f>SUM(車種別台数表24.12:車種別台数表25.01!AC98)</f>
        <v>0</v>
      </c>
      <c r="AD98" s="61"/>
      <c r="AE98" s="230"/>
      <c r="AG98" s="62"/>
    </row>
    <row r="99" spans="1:33" ht="15.75" customHeight="1">
      <c r="A99" s="229"/>
      <c r="B99" s="49"/>
      <c r="C99" s="78">
        <f>SUM(車種別台数表24.12:車種別台数表25.01!C99)</f>
        <v>0</v>
      </c>
      <c r="D99" s="49"/>
      <c r="E99" s="78">
        <f>SUM(車種別台数表24.12:車種別台数表25.01!E99)</f>
        <v>0</v>
      </c>
      <c r="F99" s="49"/>
      <c r="G99" s="78">
        <f>SUM(車種別台数表24.12:車種別台数表25.01!G99)</f>
        <v>0</v>
      </c>
      <c r="H99" s="49"/>
      <c r="I99" s="78">
        <f>SUM(車種別台数表24.12:車種別台数表25.01!I99)</f>
        <v>0</v>
      </c>
      <c r="J99" s="49"/>
      <c r="K99" s="78">
        <f>SUM(車種別台数表24.12:車種別台数表25.01!K99)</f>
        <v>0</v>
      </c>
      <c r="L99" s="49"/>
      <c r="M99" s="78">
        <f>SUM(車種別台数表24.12:車種別台数表25.01!M99)</f>
        <v>0</v>
      </c>
      <c r="N99" s="49"/>
      <c r="O99" s="78">
        <f>SUM(車種別台数表24.12:車種別台数表25.01!O99)</f>
        <v>0</v>
      </c>
      <c r="P99" s="49"/>
      <c r="Q99" s="78">
        <f>SUM(車種別台数表24.12:車種別台数表25.01!Q99)</f>
        <v>0</v>
      </c>
      <c r="R99" s="49"/>
      <c r="S99" s="78">
        <f>SUM(車種別台数表24.12:車種別台数表25.01!S99)</f>
        <v>0</v>
      </c>
      <c r="T99" s="49"/>
      <c r="U99" s="78">
        <f>SUM(車種別台数表24.12:車種別台数表25.01!U99)</f>
        <v>0</v>
      </c>
      <c r="V99" s="52" t="s">
        <v>190</v>
      </c>
      <c r="W99" s="78">
        <f>SUM(車種別台数表24.12:車種別台数表25.01!W99)</f>
        <v>7446</v>
      </c>
      <c r="X99" s="49"/>
      <c r="Y99" s="78">
        <f>SUM(車種別台数表24.12:車種別台数表25.01!Y99)</f>
        <v>0</v>
      </c>
      <c r="AA99" s="78">
        <f>SUM(車種別台数表24.12:車種別台数表25.01!AA99)</f>
        <v>0</v>
      </c>
      <c r="AB99" s="49"/>
      <c r="AC99" s="78">
        <f>SUM(車種別台数表24.12:車種別台数表25.01!AC99)</f>
        <v>0</v>
      </c>
      <c r="AD99" s="61"/>
      <c r="AE99" s="230"/>
    </row>
    <row r="100" spans="1:33" ht="15.75" customHeight="1">
      <c r="A100" s="229"/>
      <c r="B100" s="49"/>
      <c r="C100" s="78">
        <f>SUM(車種別台数表24.12:車種別台数表25.01!C100)</f>
        <v>0</v>
      </c>
      <c r="D100" s="49"/>
      <c r="E100" s="78">
        <f>SUM(車種別台数表24.12:車種別台数表25.01!E100)</f>
        <v>0</v>
      </c>
      <c r="F100" s="49"/>
      <c r="G100" s="78">
        <f>SUM(車種別台数表24.12:車種別台数表25.01!G100)</f>
        <v>0</v>
      </c>
      <c r="H100" s="49"/>
      <c r="I100" s="78">
        <f>SUM(車種別台数表24.12:車種別台数表25.01!I100)</f>
        <v>0</v>
      </c>
      <c r="J100" s="49"/>
      <c r="K100" s="78">
        <f>SUM(車種別台数表24.12:車種別台数表25.01!K100)</f>
        <v>0</v>
      </c>
      <c r="L100" s="49"/>
      <c r="M100" s="78">
        <f>SUM(車種別台数表24.12:車種別台数表25.01!M100)</f>
        <v>0</v>
      </c>
      <c r="N100" s="49"/>
      <c r="O100" s="78">
        <f>SUM(車種別台数表24.12:車種別台数表25.01!O100)</f>
        <v>0</v>
      </c>
      <c r="P100" s="49"/>
      <c r="Q100" s="78">
        <f>SUM(車種別台数表24.12:車種別台数表25.01!Q100)</f>
        <v>0</v>
      </c>
      <c r="R100" s="49"/>
      <c r="S100" s="78">
        <f>SUM(車種別台数表24.12:車種別台数表25.01!S100)</f>
        <v>0</v>
      </c>
      <c r="T100" s="49"/>
      <c r="U100" s="78">
        <f>SUM(車種別台数表24.12:車種別台数表25.01!U100)</f>
        <v>0</v>
      </c>
      <c r="V100" s="57" t="s">
        <v>490</v>
      </c>
      <c r="W100" s="78">
        <f>SUM(車種別台数表24.12:車種別台数表25.01!W100)</f>
        <v>574</v>
      </c>
      <c r="X100" s="49"/>
      <c r="Y100" s="78">
        <f>SUM(車種別台数表24.12:車種別台数表25.01!Y100)</f>
        <v>0</v>
      </c>
      <c r="AA100" s="78">
        <f>SUM(車種別台数表24.12:車種別台数表25.01!AA100)</f>
        <v>0</v>
      </c>
      <c r="AB100" s="49"/>
      <c r="AC100" s="78">
        <f>SUM(車種別台数表24.12:車種別台数表25.01!AC100)</f>
        <v>0</v>
      </c>
      <c r="AD100" s="61"/>
      <c r="AE100" s="230"/>
    </row>
    <row r="101" spans="1:33" ht="15.75" customHeight="1">
      <c r="A101" s="229"/>
      <c r="B101" s="49"/>
      <c r="C101" s="78">
        <f>SUM(車種別台数表24.12:車種別台数表25.01!C101)</f>
        <v>0</v>
      </c>
      <c r="D101" s="49"/>
      <c r="E101" s="78">
        <f>SUM(車種別台数表24.12:車種別台数表25.01!E101)</f>
        <v>0</v>
      </c>
      <c r="F101" s="49"/>
      <c r="G101" s="78">
        <f>SUM(車種別台数表24.12:車種別台数表25.01!G101)</f>
        <v>0</v>
      </c>
      <c r="H101" s="49"/>
      <c r="I101" s="78">
        <f>SUM(車種別台数表24.12:車種別台数表25.01!I101)</f>
        <v>0</v>
      </c>
      <c r="J101" s="49"/>
      <c r="K101" s="78">
        <f>SUM(車種別台数表24.12:車種別台数表25.01!K101)</f>
        <v>0</v>
      </c>
      <c r="L101" s="49"/>
      <c r="M101" s="78">
        <f>SUM(車種別台数表24.12:車種別台数表25.01!M101)</f>
        <v>0</v>
      </c>
      <c r="N101" s="49"/>
      <c r="O101" s="78">
        <f>SUM(車種別台数表24.12:車種別台数表25.01!O101)</f>
        <v>0</v>
      </c>
      <c r="P101" s="49"/>
      <c r="Q101" s="78">
        <f>SUM(車種別台数表24.12:車種別台数表25.01!Q101)</f>
        <v>0</v>
      </c>
      <c r="R101" s="49"/>
      <c r="S101" s="78">
        <f>SUM(車種別台数表24.12:車種別台数表25.01!S101)</f>
        <v>0</v>
      </c>
      <c r="T101" s="49"/>
      <c r="U101" s="78">
        <f>SUM(車種別台数表24.12:車種別台数表25.01!U101)</f>
        <v>0</v>
      </c>
      <c r="V101" s="49" t="s">
        <v>491</v>
      </c>
      <c r="W101" s="78">
        <f>SUM(車種別台数表24.12:車種別台数表25.01!W101)</f>
        <v>4033</v>
      </c>
      <c r="X101" s="49"/>
      <c r="Y101" s="78">
        <f>SUM(車種別台数表24.12:車種別台数表25.01!Y101)</f>
        <v>0</v>
      </c>
      <c r="AA101" s="78">
        <f>SUM(車種別台数表24.12:車種別台数表25.01!AA101)</f>
        <v>0</v>
      </c>
      <c r="AB101" s="49"/>
      <c r="AC101" s="78">
        <f>SUM(車種別台数表24.12:車種別台数表25.01!AC101)</f>
        <v>0</v>
      </c>
      <c r="AD101" s="61"/>
      <c r="AE101" s="230"/>
    </row>
    <row r="102" spans="1:33" ht="15.75" customHeight="1">
      <c r="A102" s="229"/>
      <c r="B102" s="49"/>
      <c r="C102" s="78">
        <f>SUM(車種別台数表24.12:車種別台数表25.01!C102)</f>
        <v>0</v>
      </c>
      <c r="D102" s="49"/>
      <c r="E102" s="78">
        <f>SUM(車種別台数表24.12:車種別台数表25.01!E102)</f>
        <v>0</v>
      </c>
      <c r="F102" s="49"/>
      <c r="G102" s="78">
        <f>SUM(車種別台数表24.12:車種別台数表25.01!G102)</f>
        <v>0</v>
      </c>
      <c r="H102" s="49"/>
      <c r="I102" s="78">
        <f>SUM(車種別台数表24.12:車種別台数表25.01!I102)</f>
        <v>0</v>
      </c>
      <c r="J102" s="49"/>
      <c r="K102" s="78">
        <f>SUM(車種別台数表24.12:車種別台数表25.01!K102)</f>
        <v>0</v>
      </c>
      <c r="L102" s="49"/>
      <c r="M102" s="78">
        <f>SUM(車種別台数表24.12:車種別台数表25.01!M102)</f>
        <v>0</v>
      </c>
      <c r="N102" s="49"/>
      <c r="O102" s="78">
        <f>SUM(車種別台数表24.12:車種別台数表25.01!O102)</f>
        <v>0</v>
      </c>
      <c r="P102" s="49"/>
      <c r="Q102" s="78">
        <f>SUM(車種別台数表24.12:車種別台数表25.01!Q102)</f>
        <v>0</v>
      </c>
      <c r="R102" s="49"/>
      <c r="S102" s="78">
        <f>SUM(車種別台数表24.12:車種別台数表25.01!S102)</f>
        <v>0</v>
      </c>
      <c r="T102" s="49"/>
      <c r="U102" s="78">
        <f>SUM(車種別台数表24.12:車種別台数表25.01!U102)</f>
        <v>0</v>
      </c>
      <c r="V102" s="49" t="s">
        <v>494</v>
      </c>
      <c r="W102" s="78">
        <f>SUM(車種別台数表24.12:車種別台数表25.01!W102)</f>
        <v>4480</v>
      </c>
      <c r="X102" s="49"/>
      <c r="Y102" s="78">
        <f>SUM(車種別台数表24.12:車種別台数表25.01!Y102)</f>
        <v>0</v>
      </c>
      <c r="AA102" s="78">
        <f>SUM(車種別台数表24.12:車種別台数表25.01!AA102)</f>
        <v>0</v>
      </c>
      <c r="AB102" s="49"/>
      <c r="AC102" s="78">
        <f>SUM(車種別台数表24.12:車種別台数表25.01!AC102)</f>
        <v>0</v>
      </c>
      <c r="AD102" s="61"/>
      <c r="AE102" s="230"/>
    </row>
    <row r="103" spans="1:33" ht="15.75" customHeight="1">
      <c r="A103" s="229"/>
      <c r="B103" s="49"/>
      <c r="C103" s="78">
        <f>SUM(車種別台数表24.12:車種別台数表25.01!C103)</f>
        <v>0</v>
      </c>
      <c r="D103" s="49"/>
      <c r="E103" s="78">
        <f>SUM(車種別台数表24.12:車種別台数表25.01!E103)</f>
        <v>0</v>
      </c>
      <c r="F103" s="49"/>
      <c r="G103" s="78">
        <f>SUM(車種別台数表24.12:車種別台数表25.01!G103)</f>
        <v>0</v>
      </c>
      <c r="H103" s="49"/>
      <c r="I103" s="78">
        <f>SUM(車種別台数表24.12:車種別台数表25.01!I103)</f>
        <v>0</v>
      </c>
      <c r="J103" s="49"/>
      <c r="K103" s="78">
        <f>SUM(車種別台数表24.12:車種別台数表25.01!K103)</f>
        <v>0</v>
      </c>
      <c r="L103" s="49"/>
      <c r="M103" s="78">
        <f>SUM(車種別台数表24.12:車種別台数表25.01!M103)</f>
        <v>0</v>
      </c>
      <c r="N103" s="49"/>
      <c r="O103" s="78">
        <f>SUM(車種別台数表24.12:車種別台数表25.01!O103)</f>
        <v>0</v>
      </c>
      <c r="P103" s="49"/>
      <c r="Q103" s="78">
        <f>SUM(車種別台数表24.12:車種別台数表25.01!Q103)</f>
        <v>0</v>
      </c>
      <c r="R103" s="49"/>
      <c r="S103" s="78">
        <f>SUM(車種別台数表24.12:車種別台数表25.01!S103)</f>
        <v>0</v>
      </c>
      <c r="T103" s="49"/>
      <c r="U103" s="78">
        <f>SUM(車種別台数表24.12:車種別台数表25.01!U103)</f>
        <v>0</v>
      </c>
      <c r="V103" s="49" t="s">
        <v>471</v>
      </c>
      <c r="W103" s="78">
        <f>SUM(車種別台数表24.12:車種別台数表25.01!W103)</f>
        <v>0</v>
      </c>
      <c r="X103" s="49"/>
      <c r="Y103" s="78">
        <f>SUM(車種別台数表24.12:車種別台数表25.01!Y103)</f>
        <v>0</v>
      </c>
      <c r="AA103" s="78">
        <f>SUM(車種別台数表24.12:車種別台数表25.01!AA103)</f>
        <v>0</v>
      </c>
      <c r="AB103" s="49"/>
      <c r="AC103" s="78">
        <f>SUM(車種別台数表24.12:車種別台数表25.01!AC103)</f>
        <v>0</v>
      </c>
      <c r="AD103" s="61"/>
      <c r="AE103" s="230"/>
    </row>
    <row r="104" spans="1:33" ht="15.75" customHeight="1">
      <c r="A104" s="229"/>
      <c r="B104" s="49"/>
      <c r="C104" s="78">
        <f>SUM(車種別台数表24.12:車種別台数表25.01!C104)</f>
        <v>0</v>
      </c>
      <c r="D104" s="49"/>
      <c r="E104" s="78">
        <f>SUM(車種別台数表24.12:車種別台数表25.01!E104)</f>
        <v>0</v>
      </c>
      <c r="F104" s="49"/>
      <c r="G104" s="78">
        <f>SUM(車種別台数表24.12:車種別台数表25.01!G104)</f>
        <v>0</v>
      </c>
      <c r="H104" s="49"/>
      <c r="I104" s="78">
        <f>SUM(車種別台数表24.12:車種別台数表25.01!I104)</f>
        <v>0</v>
      </c>
      <c r="J104" s="49"/>
      <c r="K104" s="78">
        <f>SUM(車種別台数表24.12:車種別台数表25.01!K104)</f>
        <v>0</v>
      </c>
      <c r="L104" s="49"/>
      <c r="M104" s="78">
        <f>SUM(車種別台数表24.12:車種別台数表25.01!M104)</f>
        <v>0</v>
      </c>
      <c r="N104" s="49"/>
      <c r="O104" s="78">
        <f>SUM(車種別台数表24.12:車種別台数表25.01!O104)</f>
        <v>0</v>
      </c>
      <c r="P104" s="49"/>
      <c r="Q104" s="78">
        <f>SUM(車種別台数表24.12:車種別台数表25.01!Q104)</f>
        <v>0</v>
      </c>
      <c r="R104" s="49"/>
      <c r="S104" s="78">
        <f>SUM(車種別台数表24.12:車種別台数表25.01!S104)</f>
        <v>0</v>
      </c>
      <c r="T104" s="49"/>
      <c r="U104" s="78">
        <f>SUM(車種別台数表24.12:車種別台数表25.01!U104)</f>
        <v>0</v>
      </c>
      <c r="V104" s="49" t="s">
        <v>435</v>
      </c>
      <c r="W104" s="53">
        <f>SUM(車種別台数表24.12:車種別台数表25.01!W104)</f>
        <v>6694</v>
      </c>
      <c r="X104" s="49"/>
      <c r="Y104" s="78">
        <f>SUM(車種別台数表24.12:車種別台数表25.01!Y104)</f>
        <v>0</v>
      </c>
      <c r="AA104" s="78">
        <f>SUM(車種別台数表24.12:車種別台数表25.01!AA104)</f>
        <v>0</v>
      </c>
      <c r="AB104" s="49"/>
      <c r="AC104" s="78">
        <f>SUM(車種別台数表24.12:車種別台数表25.01!AC104)</f>
        <v>0</v>
      </c>
      <c r="AD104" s="61"/>
      <c r="AE104" s="230"/>
    </row>
    <row r="105" spans="1:33" ht="15.75" customHeight="1">
      <c r="A105" s="229"/>
      <c r="B105" s="49"/>
      <c r="C105" s="78">
        <f>SUM(車種別台数表24.12:車種別台数表25.01!C105)</f>
        <v>0</v>
      </c>
      <c r="D105" s="49"/>
      <c r="E105" s="78">
        <f>SUM(車種別台数表24.12:車種別台数表25.01!E105)</f>
        <v>0</v>
      </c>
      <c r="F105" s="49"/>
      <c r="G105" s="78">
        <f>SUM(車種別台数表24.12:車種別台数表25.01!G105)</f>
        <v>0</v>
      </c>
      <c r="H105" s="49"/>
      <c r="I105" s="78">
        <f>SUM(車種別台数表24.12:車種別台数表25.01!I105)</f>
        <v>0</v>
      </c>
      <c r="J105" s="49"/>
      <c r="K105" s="78">
        <f>SUM(車種別台数表24.12:車種別台数表25.01!K105)</f>
        <v>0</v>
      </c>
      <c r="L105" s="49"/>
      <c r="M105" s="78">
        <f>SUM(車種別台数表24.12:車種別台数表25.01!M105)</f>
        <v>0</v>
      </c>
      <c r="N105" s="49"/>
      <c r="O105" s="78">
        <f>SUM(車種別台数表24.12:車種別台数表25.01!O105)</f>
        <v>0</v>
      </c>
      <c r="P105" s="49"/>
      <c r="Q105" s="78">
        <f>SUM(車種別台数表24.12:車種別台数表25.01!Q105)</f>
        <v>0</v>
      </c>
      <c r="R105" s="49"/>
      <c r="S105" s="78">
        <f>SUM(車種別台数表24.12:車種別台数表25.01!S105)</f>
        <v>0</v>
      </c>
      <c r="T105" s="49"/>
      <c r="U105" s="78">
        <f>SUM(車種別台数表24.12:車種別台数表25.01!U105)</f>
        <v>0</v>
      </c>
      <c r="V105" s="52" t="s">
        <v>505</v>
      </c>
      <c r="W105" s="53">
        <f>SUM(車種別台数表24.12:車種別台数表25.01!W105)</f>
        <v>3490</v>
      </c>
      <c r="X105" s="49"/>
      <c r="Y105" s="78">
        <f>SUM(車種別台数表24.12:車種別台数表25.01!Y105)</f>
        <v>0</v>
      </c>
      <c r="AA105" s="78">
        <f>SUM(車種別台数表24.12:車種別台数表25.01!AA105)</f>
        <v>0</v>
      </c>
      <c r="AB105" s="49"/>
      <c r="AC105" s="78">
        <f>SUM(車種別台数表24.12:車種別台数表25.01!AC105)</f>
        <v>0</v>
      </c>
      <c r="AD105" s="61"/>
      <c r="AE105" s="230"/>
    </row>
    <row r="106" spans="1:33" ht="15.75" customHeight="1">
      <c r="A106" s="229"/>
      <c r="B106" s="49"/>
      <c r="C106" s="78">
        <f>SUM(車種別台数表24.12:車種別台数表25.01!C106)</f>
        <v>0</v>
      </c>
      <c r="D106" s="49"/>
      <c r="E106" s="78">
        <f>SUM(車種別台数表24.12:車種別台数表25.01!E106)</f>
        <v>0</v>
      </c>
      <c r="F106" s="49"/>
      <c r="G106" s="78">
        <f>SUM(車種別台数表24.12:車種別台数表25.01!G106)</f>
        <v>0</v>
      </c>
      <c r="H106" s="49"/>
      <c r="I106" s="78">
        <f>SUM(車種別台数表24.12:車種別台数表25.01!I106)</f>
        <v>0</v>
      </c>
      <c r="J106" s="49"/>
      <c r="K106" s="78">
        <f>SUM(車種別台数表24.12:車種別台数表25.01!K106)</f>
        <v>0</v>
      </c>
      <c r="L106" s="49"/>
      <c r="M106" s="78">
        <f>SUM(車種別台数表24.12:車種別台数表25.01!M106)</f>
        <v>0</v>
      </c>
      <c r="N106" s="49"/>
      <c r="O106" s="78">
        <f>SUM(車種別台数表24.12:車種別台数表25.01!O106)</f>
        <v>0</v>
      </c>
      <c r="P106" s="49"/>
      <c r="Q106" s="78">
        <f>SUM(車種別台数表24.12:車種別台数表25.01!Q106)</f>
        <v>0</v>
      </c>
      <c r="R106" s="49"/>
      <c r="S106" s="78">
        <f>SUM(車種別台数表24.12:車種別台数表25.01!S106)</f>
        <v>0</v>
      </c>
      <c r="T106" s="49"/>
      <c r="U106" s="78">
        <f>SUM(車種別台数表24.12:車種別台数表25.01!U106)</f>
        <v>0</v>
      </c>
      <c r="V106" s="51"/>
      <c r="W106" s="53">
        <f>SUM(車種別台数表24.12:車種別台数表25.01!W106)</f>
        <v>1577</v>
      </c>
      <c r="X106" s="49"/>
      <c r="Y106" s="78">
        <f>SUM(車種別台数表24.12:車種別台数表25.01!Y106)</f>
        <v>0</v>
      </c>
      <c r="AA106" s="78">
        <f>SUM(車種別台数表24.12:車種別台数表25.01!AA106)</f>
        <v>0</v>
      </c>
      <c r="AB106" s="49"/>
      <c r="AC106" s="78">
        <f>SUM(車種別台数表24.12:車種別台数表25.01!AC106)</f>
        <v>0</v>
      </c>
      <c r="AD106" s="61"/>
      <c r="AE106" s="230"/>
    </row>
    <row r="107" spans="1:33" ht="15.75" customHeight="1">
      <c r="A107" s="229"/>
      <c r="B107" s="49"/>
      <c r="C107" s="78">
        <f>SUM(車種別台数表24.12:車種別台数表25.01!C107)</f>
        <v>0</v>
      </c>
      <c r="D107" s="49"/>
      <c r="E107" s="78">
        <f>SUM(車種別台数表24.12:車種別台数表25.01!E107)</f>
        <v>0</v>
      </c>
      <c r="F107" s="49"/>
      <c r="G107" s="78">
        <f>SUM(車種別台数表24.12:車種別台数表25.01!G107)</f>
        <v>0</v>
      </c>
      <c r="H107" s="49"/>
      <c r="I107" s="78">
        <f>SUM(車種別台数表24.12:車種別台数表25.01!I107)</f>
        <v>0</v>
      </c>
      <c r="J107" s="49"/>
      <c r="K107" s="78">
        <f>SUM(車種別台数表24.12:車種別台数表25.01!K107)</f>
        <v>0</v>
      </c>
      <c r="L107" s="49"/>
      <c r="M107" s="78">
        <f>SUM(車種別台数表24.12:車種別台数表25.01!M107)</f>
        <v>0</v>
      </c>
      <c r="N107" s="49"/>
      <c r="O107" s="78">
        <f>SUM(車種別台数表24.12:車種別台数表25.01!O107)</f>
        <v>0</v>
      </c>
      <c r="P107" s="49"/>
      <c r="Q107" s="78">
        <f>SUM(車種別台数表24.12:車種別台数表25.01!Q107)</f>
        <v>0</v>
      </c>
      <c r="R107" s="49"/>
      <c r="S107" s="78">
        <f>SUM(車種別台数表24.12:車種別台数表25.01!S107)</f>
        <v>0</v>
      </c>
      <c r="T107" s="49"/>
      <c r="U107" s="78">
        <f>SUM(車種別台数表24.12:車種別台数表25.01!U107)</f>
        <v>0</v>
      </c>
      <c r="V107" s="51"/>
      <c r="W107" s="53">
        <f>SUM(車種別台数表24.12:車種別台数表25.01!W107)</f>
        <v>42</v>
      </c>
      <c r="X107" s="49"/>
      <c r="Y107" s="78">
        <f>SUM(車種別台数表24.12:車種別台数表25.01!Y107)</f>
        <v>0</v>
      </c>
      <c r="AA107" s="78">
        <f>SUM(車種別台数表24.12:車種別台数表25.01!AA107)</f>
        <v>0</v>
      </c>
      <c r="AB107" s="49"/>
      <c r="AC107" s="78">
        <f>SUM(車種別台数表24.12:車種別台数表25.01!AC107)</f>
        <v>0</v>
      </c>
      <c r="AD107" s="61"/>
      <c r="AE107" s="230"/>
    </row>
    <row r="108" spans="1:33" ht="15.75" customHeight="1">
      <c r="A108" s="229"/>
      <c r="B108" s="49"/>
      <c r="C108" s="78">
        <f>SUM(車種別台数表24.12:車種別台数表25.01!C108)</f>
        <v>0</v>
      </c>
      <c r="D108" s="49"/>
      <c r="E108" s="78">
        <f>SUM(車種別台数表24.12:車種別台数表25.01!E108)</f>
        <v>0</v>
      </c>
      <c r="F108" s="49"/>
      <c r="G108" s="78">
        <f>SUM(車種別台数表24.12:車種別台数表25.01!G108)</f>
        <v>0</v>
      </c>
      <c r="H108" s="49"/>
      <c r="I108" s="78">
        <f>SUM(車種別台数表24.12:車種別台数表25.01!I108)</f>
        <v>0</v>
      </c>
      <c r="J108" s="49"/>
      <c r="K108" s="78">
        <f>SUM(車種別台数表24.12:車種別台数表25.01!K108)</f>
        <v>0</v>
      </c>
      <c r="L108" s="49"/>
      <c r="M108" s="78">
        <f>SUM(車種別台数表24.12:車種別台数表25.01!M108)</f>
        <v>0</v>
      </c>
      <c r="N108" s="49"/>
      <c r="O108" s="78">
        <f>SUM(車種別台数表24.12:車種別台数表25.01!O108)</f>
        <v>0</v>
      </c>
      <c r="P108" s="49"/>
      <c r="Q108" s="78">
        <f>SUM(車種別台数表24.12:車種別台数表25.01!Q108)</f>
        <v>0</v>
      </c>
      <c r="R108" s="49"/>
      <c r="S108" s="78">
        <f>SUM(車種別台数表24.12:車種別台数表25.01!S108)</f>
        <v>0</v>
      </c>
      <c r="T108" s="49"/>
      <c r="U108" s="78">
        <f>SUM(車種別台数表24.12:車種別台数表25.01!U108)</f>
        <v>0</v>
      </c>
      <c r="V108" s="51"/>
      <c r="W108" s="53">
        <f>SUM(車種別台数表24.12:車種別台数表25.01!W108)</f>
        <v>16</v>
      </c>
      <c r="X108" s="49"/>
      <c r="Y108" s="78">
        <f>SUM(車種別台数表24.12:車種別台数表25.01!Y108)</f>
        <v>0</v>
      </c>
      <c r="AA108" s="78">
        <f>SUM(車種別台数表24.12:車種別台数表25.01!AA108)</f>
        <v>0</v>
      </c>
      <c r="AB108" s="49"/>
      <c r="AC108" s="78">
        <f>SUM(車種別台数表24.12:車種別台数表25.01!AC108)</f>
        <v>0</v>
      </c>
      <c r="AD108" s="61"/>
      <c r="AE108" s="230"/>
    </row>
    <row r="109" spans="1:33" s="233" customFormat="1" ht="15.75" customHeight="1">
      <c r="A109" s="229"/>
      <c r="B109" s="49"/>
      <c r="C109" s="78">
        <f>SUM(車種別台数表24.12:車種別台数表25.01!C109)</f>
        <v>0</v>
      </c>
      <c r="D109" s="49"/>
      <c r="E109" s="78">
        <f>SUM(車種別台数表24.12:車種別台数表25.01!E109)</f>
        <v>0</v>
      </c>
      <c r="F109" s="49"/>
      <c r="G109" s="78">
        <f>SUM(車種別台数表24.12:車種別台数表25.01!G109)</f>
        <v>0</v>
      </c>
      <c r="H109" s="49"/>
      <c r="I109" s="78">
        <f>SUM(車種別台数表24.12:車種別台数表25.01!I109)</f>
        <v>0</v>
      </c>
      <c r="J109" s="49"/>
      <c r="K109" s="78">
        <f>SUM(車種別台数表24.12:車種別台数表25.01!K109)</f>
        <v>0</v>
      </c>
      <c r="L109" s="49"/>
      <c r="M109" s="78">
        <f>SUM(車種別台数表24.12:車種別台数表25.01!M109)</f>
        <v>0</v>
      </c>
      <c r="N109" s="49"/>
      <c r="O109" s="78">
        <f>SUM(車種別台数表24.12:車種別台数表25.01!O109)</f>
        <v>0</v>
      </c>
      <c r="P109" s="49"/>
      <c r="Q109" s="78">
        <f>SUM(車種別台数表24.12:車種別台数表25.01!Q109)</f>
        <v>0</v>
      </c>
      <c r="R109" s="49"/>
      <c r="S109" s="78">
        <f>SUM(車種別台数表24.12:車種別台数表25.01!S109)</f>
        <v>0</v>
      </c>
      <c r="T109" s="49"/>
      <c r="U109" s="78">
        <f>SUM(車種別台数表24.12:車種別台数表25.01!U109)</f>
        <v>0</v>
      </c>
      <c r="V109" s="51"/>
      <c r="W109" s="53">
        <f>SUM(車種別台数表24.12:車種別台数表25.01!W109)</f>
        <v>0</v>
      </c>
      <c r="X109" s="49"/>
      <c r="Y109" s="78">
        <f>SUM(車種別台数表24.12:車種別台数表25.01!Y109)</f>
        <v>0</v>
      </c>
      <c r="Z109" s="50"/>
      <c r="AA109" s="78">
        <f>SUM(車種別台数表24.12:車種別台数表25.01!AA109)</f>
        <v>0</v>
      </c>
      <c r="AB109" s="49"/>
      <c r="AC109" s="78">
        <f>SUM(車種別台数表24.12:車種別台数表25.01!AC109)</f>
        <v>0</v>
      </c>
      <c r="AD109" s="61"/>
      <c r="AE109" s="230"/>
      <c r="AF109" s="210"/>
    </row>
    <row r="110" spans="1:33" ht="15.75" customHeight="1">
      <c r="A110" s="229"/>
      <c r="B110" s="49"/>
      <c r="C110" s="78">
        <f>SUM(車種別台数表24.12:車種別台数表25.01!C110)</f>
        <v>0</v>
      </c>
      <c r="D110" s="49"/>
      <c r="E110" s="78">
        <f>SUM(車種別台数表24.12:車種別台数表25.01!E110)</f>
        <v>0</v>
      </c>
      <c r="F110" s="49"/>
      <c r="G110" s="78">
        <f>SUM(車種別台数表24.12:車種別台数表25.01!G110)</f>
        <v>0</v>
      </c>
      <c r="H110" s="49"/>
      <c r="I110" s="78">
        <f>SUM(車種別台数表24.12:車種別台数表25.01!I110)</f>
        <v>0</v>
      </c>
      <c r="J110" s="49"/>
      <c r="K110" s="78">
        <f>SUM(車種別台数表24.12:車種別台数表25.01!K110)</f>
        <v>0</v>
      </c>
      <c r="L110" s="49"/>
      <c r="M110" s="78">
        <f>SUM(車種別台数表24.12:車種別台数表25.01!M110)</f>
        <v>0</v>
      </c>
      <c r="N110" s="49"/>
      <c r="O110" s="78">
        <f>SUM(車種別台数表24.12:車種別台数表25.01!O110)</f>
        <v>0</v>
      </c>
      <c r="P110" s="49"/>
      <c r="Q110" s="78">
        <f>SUM(車種別台数表24.12:車種別台数表25.01!Q110)</f>
        <v>0</v>
      </c>
      <c r="R110" s="49"/>
      <c r="S110" s="78">
        <f>SUM(車種別台数表24.12:車種別台数表25.01!S110)</f>
        <v>0</v>
      </c>
      <c r="T110" s="49"/>
      <c r="U110" s="78">
        <f>SUM(車種別台数表24.12:車種別台数表25.01!U110)</f>
        <v>0</v>
      </c>
      <c r="V110" s="51"/>
      <c r="W110" s="53">
        <f>SUM(車種別台数表24.12:車種別台数表25.01!W110)</f>
        <v>0</v>
      </c>
      <c r="X110" s="49"/>
      <c r="Y110" s="78">
        <f>SUM(車種別台数表24.12:車種別台数表25.01!Y110)</f>
        <v>0</v>
      </c>
      <c r="AA110" s="78">
        <f>SUM(車種別台数表24.12:車種別台数表25.01!AA110)</f>
        <v>0</v>
      </c>
      <c r="AB110" s="49"/>
      <c r="AC110" s="78">
        <f>SUM(車種別台数表24.12:車種別台数表25.01!AC110)</f>
        <v>0</v>
      </c>
      <c r="AD110" s="61"/>
      <c r="AE110" s="230"/>
    </row>
    <row r="111" spans="1:33" ht="15.75" customHeight="1">
      <c r="A111" s="229"/>
      <c r="B111" s="49"/>
      <c r="C111" s="78">
        <f>SUM(車種別台数表24.12:車種別台数表25.01!C111)</f>
        <v>0</v>
      </c>
      <c r="D111" s="49"/>
      <c r="E111" s="78">
        <f>SUM(車種別台数表24.12:車種別台数表25.01!E111)</f>
        <v>0</v>
      </c>
      <c r="F111" s="49"/>
      <c r="G111" s="78">
        <f>SUM(車種別台数表24.12:車種別台数表25.01!G111)</f>
        <v>0</v>
      </c>
      <c r="H111" s="49"/>
      <c r="I111" s="78">
        <f>SUM(車種別台数表24.12:車種別台数表25.01!I111)</f>
        <v>0</v>
      </c>
      <c r="J111" s="49"/>
      <c r="K111" s="78">
        <f>SUM(車種別台数表24.12:車種別台数表25.01!K111)</f>
        <v>0</v>
      </c>
      <c r="L111" s="49"/>
      <c r="M111" s="78">
        <f>SUM(車種別台数表24.12:車種別台数表25.01!M111)</f>
        <v>0</v>
      </c>
      <c r="N111" s="49"/>
      <c r="O111" s="78">
        <f>SUM(車種別台数表24.12:車種別台数表25.01!O111)</f>
        <v>0</v>
      </c>
      <c r="P111" s="49"/>
      <c r="Q111" s="78">
        <f>SUM(車種別台数表24.12:車種別台数表25.01!Q111)</f>
        <v>0</v>
      </c>
      <c r="R111" s="49"/>
      <c r="S111" s="78">
        <f>SUM(車種別台数表24.12:車種別台数表25.01!S111)</f>
        <v>0</v>
      </c>
      <c r="T111" s="49"/>
      <c r="U111" s="78">
        <f>SUM(車種別台数表24.12:車種別台数表25.01!U111)</f>
        <v>0</v>
      </c>
      <c r="W111" s="53">
        <f>SUM(車種別台数表24.12:車種別台数表25.01!W111)</f>
        <v>0</v>
      </c>
      <c r="X111" s="49"/>
      <c r="Y111" s="78">
        <f>SUM(車種別台数表24.12:車種別台数表25.01!Y111)</f>
        <v>0</v>
      </c>
      <c r="AA111" s="78">
        <f>SUM(車種別台数表24.12:車種別台数表25.01!AA111)</f>
        <v>0</v>
      </c>
      <c r="AB111" s="49"/>
      <c r="AC111" s="78">
        <f>SUM(車種別台数表24.12:車種別台数表25.01!AC111)</f>
        <v>0</v>
      </c>
      <c r="AD111" s="61"/>
      <c r="AE111" s="230"/>
      <c r="AF111" s="233"/>
    </row>
    <row r="112" spans="1:33" ht="15.75" customHeight="1">
      <c r="A112" s="229"/>
      <c r="B112" s="49"/>
      <c r="C112" s="78">
        <f>SUM(車種別台数表24.12:車種別台数表25.01!C112)</f>
        <v>0</v>
      </c>
      <c r="D112" s="49"/>
      <c r="E112" s="78">
        <f>SUM(車種別台数表24.12:車種別台数表25.01!E112)</f>
        <v>0</v>
      </c>
      <c r="F112" s="49"/>
      <c r="G112" s="78">
        <f>SUM(車種別台数表24.12:車種別台数表25.01!G112)</f>
        <v>0</v>
      </c>
      <c r="H112" s="49"/>
      <c r="I112" s="78">
        <f>SUM(車種別台数表24.12:車種別台数表25.01!I112)</f>
        <v>0</v>
      </c>
      <c r="J112" s="49"/>
      <c r="K112" s="78">
        <f>SUM(車種別台数表24.12:車種別台数表25.01!K112)</f>
        <v>0</v>
      </c>
      <c r="L112" s="49"/>
      <c r="M112" s="78">
        <f>SUM(車種別台数表24.12:車種別台数表25.01!M112)</f>
        <v>0</v>
      </c>
      <c r="N112" s="49"/>
      <c r="O112" s="78">
        <f>SUM(車種別台数表24.12:車種別台数表25.01!O112)</f>
        <v>0</v>
      </c>
      <c r="P112" s="49"/>
      <c r="Q112" s="78">
        <f>SUM(車種別台数表24.12:車種別台数表25.01!Q112)</f>
        <v>0</v>
      </c>
      <c r="R112" s="49"/>
      <c r="S112" s="78">
        <f>SUM(車種別台数表24.12:車種別台数表25.01!S112)</f>
        <v>0</v>
      </c>
      <c r="T112" s="49"/>
      <c r="U112" s="78">
        <f>SUM(車種別台数表24.12:車種別台数表25.01!U112)</f>
        <v>0</v>
      </c>
      <c r="W112" s="78">
        <f>SUM(車種別台数表24.12:車種別台数表25.01!W112)</f>
        <v>0</v>
      </c>
      <c r="X112" s="49"/>
      <c r="Y112" s="78">
        <f>SUM(車種別台数表24.12:車種別台数表25.01!Y112)</f>
        <v>0</v>
      </c>
      <c r="AA112" s="78">
        <f>SUM(車種別台数表24.12:車種別台数表25.01!AA112)</f>
        <v>0</v>
      </c>
      <c r="AB112" s="49"/>
      <c r="AC112" s="78">
        <f>SUM(車種別台数表24.12:車種別台数表25.01!AC112)</f>
        <v>0</v>
      </c>
      <c r="AD112" s="61"/>
      <c r="AE112" s="230"/>
    </row>
    <row r="113" spans="1:31" ht="15.75" customHeight="1">
      <c r="A113" s="229"/>
      <c r="B113" s="49"/>
      <c r="C113" s="78">
        <f>SUM(車種別台数表24.12:車種別台数表25.01!C113)</f>
        <v>0</v>
      </c>
      <c r="D113" s="49"/>
      <c r="E113" s="78">
        <f>SUM(車種別台数表24.12:車種別台数表25.01!E113)</f>
        <v>0</v>
      </c>
      <c r="F113" s="49"/>
      <c r="G113" s="78">
        <f>SUM(車種別台数表24.12:車種別台数表25.01!G113)</f>
        <v>0</v>
      </c>
      <c r="H113" s="49"/>
      <c r="I113" s="78">
        <f>SUM(車種別台数表24.12:車種別台数表25.01!I113)</f>
        <v>2</v>
      </c>
      <c r="J113" s="49"/>
      <c r="K113" s="78">
        <f>SUM(車種別台数表24.12:車種別台数表25.01!K113)</f>
        <v>0</v>
      </c>
      <c r="L113" s="49"/>
      <c r="M113" s="78">
        <f>SUM(車種別台数表24.12:車種別台数表25.01!M113)</f>
        <v>0</v>
      </c>
      <c r="N113" s="49"/>
      <c r="O113" s="78">
        <f>SUM(車種別台数表24.12:車種別台数表25.01!O113)</f>
        <v>0</v>
      </c>
      <c r="P113" s="49"/>
      <c r="Q113" s="78">
        <f>SUM(車種別台数表24.12:車種別台数表25.01!Q113)</f>
        <v>0</v>
      </c>
      <c r="S113" s="78">
        <f>SUM(車種別台数表24.12:車種別台数表25.01!S113)</f>
        <v>0</v>
      </c>
      <c r="T113" s="49"/>
      <c r="U113" s="78">
        <f>SUM(車種別台数表24.12:車種別台数表25.01!U113)</f>
        <v>0</v>
      </c>
      <c r="W113" s="78">
        <f>SUM(車種別台数表24.12:車種別台数表25.01!W113)</f>
        <v>0</v>
      </c>
      <c r="X113" s="49"/>
      <c r="Y113" s="78">
        <f>SUM(車種別台数表24.12:車種別台数表25.01!Y113)</f>
        <v>0</v>
      </c>
      <c r="AA113" s="78">
        <f>SUM(車種別台数表24.12:車種別台数表25.01!AA113)</f>
        <v>0</v>
      </c>
      <c r="AB113" s="49"/>
      <c r="AC113" s="78">
        <f>SUM(車種別台数表24.12:車種別台数表25.01!AC113)</f>
        <v>0</v>
      </c>
      <c r="AD113" s="61"/>
      <c r="AE113" s="230"/>
    </row>
    <row r="114" spans="1:31" ht="15.75" customHeight="1">
      <c r="A114" s="229"/>
      <c r="B114" s="49"/>
      <c r="C114" s="78">
        <f>SUM(車種別台数表24.12:車種別台数表25.01!C114)</f>
        <v>0</v>
      </c>
      <c r="D114" s="49"/>
      <c r="E114" s="78">
        <f>SUM(車種別台数表24.12:車種別台数表25.01!E114)</f>
        <v>0</v>
      </c>
      <c r="F114" s="49"/>
      <c r="G114" s="78">
        <f>SUM(車種別台数表24.12:車種別台数表25.01!G114)</f>
        <v>0</v>
      </c>
      <c r="H114" s="56" t="s">
        <v>493</v>
      </c>
      <c r="I114" s="78">
        <f>SUM(車種別台数表24.12:車種別台数表25.01!I114)</f>
        <v>2918</v>
      </c>
      <c r="J114" s="49"/>
      <c r="K114" s="78">
        <f>SUM(車種別台数表24.12:車種別台数表25.01!K114)</f>
        <v>0</v>
      </c>
      <c r="L114" s="49"/>
      <c r="M114" s="78">
        <f>SUM(車種別台数表24.12:車種別台数表25.01!M114)</f>
        <v>0</v>
      </c>
      <c r="N114" s="49"/>
      <c r="O114" s="78">
        <f>SUM(車種別台数表24.12:車種別台数表25.01!O114)</f>
        <v>0</v>
      </c>
      <c r="P114" s="49"/>
      <c r="Q114" s="78">
        <f>SUM(車種別台数表24.12:車種別台数表25.01!Q114)</f>
        <v>0</v>
      </c>
      <c r="R114" s="49"/>
      <c r="S114" s="78">
        <f>SUM(車種別台数表24.12:車種別台数表25.01!S114)</f>
        <v>0</v>
      </c>
      <c r="T114" s="49"/>
      <c r="U114" s="78">
        <f>SUM(車種別台数表24.12:車種別台数表25.01!U114)</f>
        <v>0</v>
      </c>
      <c r="V114" s="52"/>
      <c r="W114" s="78">
        <f>SUM(車種別台数表24.12:車種別台数表25.01!W114)</f>
        <v>0</v>
      </c>
      <c r="X114" s="49"/>
      <c r="Y114" s="78">
        <f>SUM(車種別台数表24.12:車種別台数表25.01!Y114)</f>
        <v>0</v>
      </c>
      <c r="AA114" s="78">
        <f>SUM(車種別台数表24.12:車種別台数表25.01!AA114)</f>
        <v>0</v>
      </c>
      <c r="AB114" s="49"/>
      <c r="AC114" s="78">
        <f>SUM(車種別台数表24.12:車種別台数表25.01!AC114)</f>
        <v>0</v>
      </c>
      <c r="AD114" s="61"/>
      <c r="AE114" s="230"/>
    </row>
    <row r="115" spans="1:31" ht="15.75" customHeight="1">
      <c r="A115" s="229"/>
      <c r="B115" s="49"/>
      <c r="C115" s="78">
        <f>SUM(車種別台数表24.12:車種別台数表25.01!C115)</f>
        <v>0</v>
      </c>
      <c r="D115" s="49"/>
      <c r="E115" s="78">
        <f>SUM(車種別台数表24.12:車種別台数表25.01!E115)</f>
        <v>0</v>
      </c>
      <c r="F115" s="49"/>
      <c r="G115" s="78">
        <f>SUM(車種別台数表24.12:車種別台数表25.01!G115)</f>
        <v>0</v>
      </c>
      <c r="H115" s="56" t="s">
        <v>489</v>
      </c>
      <c r="I115" s="78">
        <f>SUM(車種別台数表24.12:車種別台数表25.01!I115)</f>
        <v>1124</v>
      </c>
      <c r="J115" s="49"/>
      <c r="K115" s="78">
        <f>SUM(車種別台数表24.12:車種別台数表25.01!K115)</f>
        <v>0</v>
      </c>
      <c r="L115" s="49"/>
      <c r="M115" s="78">
        <f>SUM(車種別台数表24.12:車種別台数表25.01!M115)</f>
        <v>0</v>
      </c>
      <c r="N115" s="49"/>
      <c r="O115" s="78">
        <f>SUM(車種別台数表24.12:車種別台数表25.01!O115)</f>
        <v>0</v>
      </c>
      <c r="P115" s="49"/>
      <c r="Q115" s="78">
        <f>SUM(車種別台数表24.12:車種別台数表25.01!Q115)</f>
        <v>0</v>
      </c>
      <c r="R115" s="49"/>
      <c r="S115" s="78">
        <f>SUM(車種別台数表24.12:車種別台数表25.01!S115)</f>
        <v>0</v>
      </c>
      <c r="T115" s="49"/>
      <c r="U115" s="78">
        <f>SUM(車種別台数表24.12:車種別台数表25.01!U115)</f>
        <v>0</v>
      </c>
      <c r="V115" s="52"/>
      <c r="W115" s="78">
        <f>SUM(車種別台数表24.12:車種別台数表25.01!W115)</f>
        <v>0</v>
      </c>
      <c r="X115" s="49"/>
      <c r="Y115" s="78">
        <f>SUM(車種別台数表24.12:車種別台数表25.01!Y115)</f>
        <v>0</v>
      </c>
      <c r="AA115" s="78">
        <f>SUM(車種別台数表24.12:車種別台数表25.01!AA115)</f>
        <v>0</v>
      </c>
      <c r="AB115" s="49"/>
      <c r="AC115" s="78">
        <f>SUM(車種別台数表24.12:車種別台数表25.01!AC115)</f>
        <v>0</v>
      </c>
      <c r="AD115" s="54" t="s">
        <v>104</v>
      </c>
      <c r="AE115" s="230"/>
    </row>
    <row r="116" spans="1:31" ht="15.75" customHeight="1">
      <c r="A116" s="229"/>
      <c r="B116" s="49"/>
      <c r="C116" s="78">
        <f>SUM(車種別台数表24.12:車種別台数表25.01!C116)</f>
        <v>0</v>
      </c>
      <c r="D116" s="49"/>
      <c r="E116" s="78">
        <f>SUM(車種別台数表24.12:車種別台数表25.01!E116)</f>
        <v>0</v>
      </c>
      <c r="F116" s="49"/>
      <c r="G116" s="78">
        <f>SUM(車種別台数表24.12:車種別台数表25.01!G116)</f>
        <v>0</v>
      </c>
      <c r="H116" s="49" t="s">
        <v>477</v>
      </c>
      <c r="I116" s="78">
        <f>SUM(車種別台数表24.12:車種別台数表25.01!I116)</f>
        <v>210</v>
      </c>
      <c r="J116" s="49"/>
      <c r="K116" s="78">
        <f>SUM(車種別台数表24.12:車種別台数表25.01!K116)</f>
        <v>0</v>
      </c>
      <c r="L116" s="49"/>
      <c r="M116" s="78">
        <f>SUM(車種別台数表24.12:車種別台数表25.01!M116)</f>
        <v>0</v>
      </c>
      <c r="N116" s="49"/>
      <c r="O116" s="78">
        <f>SUM(車種別台数表24.12:車種別台数表25.01!O116)</f>
        <v>0</v>
      </c>
      <c r="P116" s="49"/>
      <c r="Q116" s="78">
        <f>SUM(車種別台数表24.12:車種別台数表25.01!Q116)</f>
        <v>0</v>
      </c>
      <c r="R116" s="49" t="s">
        <v>482</v>
      </c>
      <c r="S116" s="78">
        <f>SUM(車種別台数表24.12:車種別台数表25.01!S116)</f>
        <v>0</v>
      </c>
      <c r="T116" s="56" t="s">
        <v>503</v>
      </c>
      <c r="U116" s="78">
        <f>SUM(車種別台数表24.12:車種別台数表25.01!U116)</f>
        <v>1455</v>
      </c>
      <c r="V116" s="49"/>
      <c r="W116" s="78">
        <f>SUM(車種別台数表24.12:車種別台数表25.01!W116)</f>
        <v>0</v>
      </c>
      <c r="X116" s="49"/>
      <c r="Y116" s="78">
        <f>SUM(車種別台数表24.12:車種別台数表25.01!Y116)</f>
        <v>0</v>
      </c>
      <c r="AA116" s="78">
        <f>SUM(車種別台数表24.12:車種別台数表25.01!AA116)</f>
        <v>0</v>
      </c>
      <c r="AB116" s="49"/>
      <c r="AC116" s="78">
        <f>SUM(車種別台数表24.12:車種別台数表25.01!AC116)</f>
        <v>0</v>
      </c>
      <c r="AD116" s="91">
        <f>SUM(車種別台数表24.12:車種別台数表25.01!AD116)</f>
        <v>171309</v>
      </c>
      <c r="AE116" s="230"/>
    </row>
    <row r="117" spans="1:31" ht="15.75" customHeight="1">
      <c r="A117" s="229"/>
      <c r="B117" s="49"/>
      <c r="C117" s="78">
        <f>SUM(車種別台数表24.12:車種別台数表25.01!C117)</f>
        <v>0</v>
      </c>
      <c r="D117" s="49"/>
      <c r="E117" s="78">
        <f>SUM(車種別台数表24.12:車種別台数表25.01!E117)</f>
        <v>0</v>
      </c>
      <c r="F117" s="49"/>
      <c r="G117" s="78">
        <f>SUM(車種別台数表24.12:車種別台数表25.01!G117)</f>
        <v>0</v>
      </c>
      <c r="H117" s="49" t="s">
        <v>478</v>
      </c>
      <c r="I117" s="78">
        <f>SUM(車種別台数表24.12:車種別台数表25.01!I117)</f>
        <v>2</v>
      </c>
      <c r="J117" s="49"/>
      <c r="K117" s="78">
        <f>SUM(車種別台数表24.12:車種別台数表25.01!K117)</f>
        <v>0</v>
      </c>
      <c r="L117" s="49" t="s">
        <v>457</v>
      </c>
      <c r="M117" s="78">
        <f>SUM(車種別台数表24.12:車種別台数表25.01!M117)</f>
        <v>700</v>
      </c>
      <c r="N117" s="49"/>
      <c r="O117" s="78">
        <f>SUM(車種別台数表24.12:車種別台数表25.01!O117)</f>
        <v>0</v>
      </c>
      <c r="P117" s="49"/>
      <c r="Q117" s="78">
        <f>SUM(車種別台数表24.12:車種別台数表25.01!Q117)</f>
        <v>0</v>
      </c>
      <c r="R117" s="49" t="s">
        <v>411</v>
      </c>
      <c r="S117" s="78">
        <f>SUM(車種別台数表24.12:車種別台数表25.01!S117)</f>
        <v>827</v>
      </c>
      <c r="T117" s="49" t="s">
        <v>413</v>
      </c>
      <c r="U117" s="78">
        <f>SUM(車種別台数表24.12:車種別台数表25.01!U117)</f>
        <v>0</v>
      </c>
      <c r="V117" s="52" t="s">
        <v>479</v>
      </c>
      <c r="W117" s="78">
        <f>SUM(車種別台数表24.12:車種別台数表25.01!W117)</f>
        <v>101</v>
      </c>
      <c r="X117" s="49"/>
      <c r="Y117" s="78">
        <f>SUM(車種別台数表24.12:車種別台数表25.01!Y117)</f>
        <v>0</v>
      </c>
      <c r="AA117" s="78">
        <f>SUM(車種別台数表24.12:車種別台数表25.01!AA117)</f>
        <v>0</v>
      </c>
      <c r="AB117" s="49"/>
      <c r="AC117" s="78">
        <f>SUM(車種別台数表24.12:車種別台数表25.01!AC117)</f>
        <v>0</v>
      </c>
      <c r="AD117" s="54" t="s">
        <v>105</v>
      </c>
      <c r="AE117" s="230"/>
    </row>
    <row r="118" spans="1:31" ht="15.75" customHeight="1">
      <c r="A118" s="229"/>
      <c r="B118" s="49"/>
      <c r="C118" s="78">
        <f>SUM(車種別台数表24.12:車種別台数表25.01!C118)</f>
        <v>0</v>
      </c>
      <c r="D118" s="49" t="s">
        <v>12</v>
      </c>
      <c r="E118" s="78">
        <f>SUM(車種別台数表24.12:車種別台数表25.01!E118)</f>
        <v>2</v>
      </c>
      <c r="F118" s="49"/>
      <c r="G118" s="78">
        <f>SUM(車種別台数表24.12:車種別台数表25.01!G118)</f>
        <v>0</v>
      </c>
      <c r="H118" s="49" t="s">
        <v>12</v>
      </c>
      <c r="I118" s="78">
        <f>SUM(車種別台数表24.12:車種別台数表25.01!I118)</f>
        <v>0</v>
      </c>
      <c r="J118" s="49" t="s">
        <v>106</v>
      </c>
      <c r="K118" s="78">
        <f>SUM(車種別台数表24.12:車種別台数表25.01!K118)</f>
        <v>0</v>
      </c>
      <c r="L118" s="49" t="s">
        <v>12</v>
      </c>
      <c r="M118" s="78">
        <f>SUM(車種別台数表24.12:車種別台数表25.01!M118)</f>
        <v>2</v>
      </c>
      <c r="N118" s="49" t="s">
        <v>12</v>
      </c>
      <c r="O118" s="78">
        <f>SUM(車種別台数表24.12:車種別台数表25.01!O118)</f>
        <v>0</v>
      </c>
      <c r="P118" s="49"/>
      <c r="Q118" s="78">
        <f>SUM(車種別台数表24.12:車種別台数表25.01!Q118)</f>
        <v>0</v>
      </c>
      <c r="R118" s="49" t="s">
        <v>12</v>
      </c>
      <c r="S118" s="78">
        <f>SUM(車種別台数表24.12:車種別台数表25.01!S118)</f>
        <v>5</v>
      </c>
      <c r="T118" s="49" t="s">
        <v>12</v>
      </c>
      <c r="U118" s="78">
        <f>SUM(車種別台数表24.12:車種別台数表25.01!U118)</f>
        <v>17</v>
      </c>
      <c r="V118" s="49" t="s">
        <v>12</v>
      </c>
      <c r="W118" s="78">
        <f>SUM(車種別台数表24.12:車種別台数表25.01!W118)</f>
        <v>26</v>
      </c>
      <c r="X118" s="49"/>
      <c r="Y118" s="78">
        <f>SUM(車種別台数表24.12:車種別台数表25.01!Y118)</f>
        <v>0</v>
      </c>
      <c r="Z118" s="50" t="s">
        <v>12</v>
      </c>
      <c r="AA118" s="78">
        <f>SUM(車種別台数表24.12:車種別台数表25.01!AA118)</f>
        <v>0</v>
      </c>
      <c r="AB118" s="49" t="s">
        <v>12</v>
      </c>
      <c r="AC118" s="78">
        <f>SUM(車種別台数表24.12:車種別台数表25.01!AC118)</f>
        <v>96</v>
      </c>
      <c r="AD118" s="93">
        <f>IF(ISERROR(AD119/AD116),"",AD119/AD116)</f>
        <v>0.94457384025357682</v>
      </c>
      <c r="AE118" s="230"/>
    </row>
    <row r="119" spans="1:31" ht="15.75" customHeight="1">
      <c r="A119" s="231" t="s">
        <v>107</v>
      </c>
      <c r="B119" s="55" t="s">
        <v>39</v>
      </c>
      <c r="C119" s="95">
        <f>SUM(車種別台数表24.12:車種別台数表25.01!C119)</f>
        <v>0</v>
      </c>
      <c r="D119" s="55" t="s">
        <v>436</v>
      </c>
      <c r="E119" s="95">
        <f>SUM(車種別台数表24.12:車種別台数表25.01!E119)</f>
        <v>10893</v>
      </c>
      <c r="F119" s="55" t="s">
        <v>40</v>
      </c>
      <c r="G119" s="95">
        <f>SUM(車種別台数表24.12:車種別台数表25.01!G119)</f>
        <v>0</v>
      </c>
      <c r="H119" s="55" t="s">
        <v>41</v>
      </c>
      <c r="I119" s="95">
        <f>SUM(車種別台数表24.12:車種別台数表25.01!I119)</f>
        <v>25491</v>
      </c>
      <c r="J119" s="55" t="s">
        <v>42</v>
      </c>
      <c r="K119" s="95">
        <f>SUM(車種別台数表24.12:車種別台数表25.01!K119)</f>
        <v>0</v>
      </c>
      <c r="L119" s="55" t="s">
        <v>43</v>
      </c>
      <c r="M119" s="95">
        <f>SUM(車種別台数表24.12:車種別台数表25.01!M119)</f>
        <v>8937</v>
      </c>
      <c r="N119" s="55" t="s">
        <v>44</v>
      </c>
      <c r="O119" s="95">
        <f>SUM(車種別台数表24.12:車種別台数表25.01!O119)</f>
        <v>3543</v>
      </c>
      <c r="P119" s="55" t="s">
        <v>45</v>
      </c>
      <c r="Q119" s="95">
        <f>SUM(車種別台数表24.12:車種別台数表25.01!Q119)</f>
        <v>0</v>
      </c>
      <c r="R119" s="55" t="s">
        <v>46</v>
      </c>
      <c r="S119" s="95">
        <f>SUM(車種別台数表24.12:車種別台数表25.01!S119)</f>
        <v>14550</v>
      </c>
      <c r="T119" s="55" t="s">
        <v>47</v>
      </c>
      <c r="U119" s="95">
        <f>SUM(車種別台数表24.12:車種別台数表25.01!U119)</f>
        <v>2676</v>
      </c>
      <c r="V119" s="55" t="s">
        <v>48</v>
      </c>
      <c r="W119" s="95">
        <f>SUM(車種別台数表24.12:車種別台数表25.01!W119)</f>
        <v>72867</v>
      </c>
      <c r="X119" s="55" t="s">
        <v>278</v>
      </c>
      <c r="Y119" s="95">
        <f>SUM(車種別台数表24.12:車種別台数表25.01!Y119)</f>
        <v>0</v>
      </c>
      <c r="Z119" s="55" t="s">
        <v>49</v>
      </c>
      <c r="AA119" s="95">
        <f>SUM(車種別台数表24.12:車種別台数表25.01!AA119)</f>
        <v>0</v>
      </c>
      <c r="AB119" s="55" t="s">
        <v>50</v>
      </c>
      <c r="AC119" s="95">
        <f>SUM(車種別台数表24.12:車種別台数表25.01!AC119)</f>
        <v>22857</v>
      </c>
      <c r="AD119" s="96">
        <f>SUM(B119:AC119)</f>
        <v>161814</v>
      </c>
      <c r="AE119" s="232" t="s">
        <v>107</v>
      </c>
    </row>
    <row r="120" spans="1:31" ht="15.75" customHeight="1">
      <c r="A120" s="229"/>
      <c r="B120" s="49"/>
      <c r="C120" s="78">
        <f>SUM(車種別台数表24.12:車種別台数表25.01!C120)</f>
        <v>0</v>
      </c>
      <c r="D120" s="49"/>
      <c r="E120" s="78">
        <f>SUM(車種別台数表24.12:車種別台数表25.01!E120)</f>
        <v>0</v>
      </c>
      <c r="F120" s="49"/>
      <c r="G120" s="78">
        <f>SUM(車種別台数表24.12:車種別台数表25.01!G120)</f>
        <v>0</v>
      </c>
      <c r="H120" s="49"/>
      <c r="I120" s="78">
        <f>SUM(車種別台数表24.12:車種別台数表25.01!I120)</f>
        <v>0</v>
      </c>
      <c r="J120" s="49"/>
      <c r="K120" s="78">
        <f>SUM(車種別台数表24.12:車種別台数表25.01!K120)</f>
        <v>0</v>
      </c>
      <c r="L120" s="49"/>
      <c r="M120" s="78">
        <f>SUM(車種別台数表24.12:車種別台数表25.01!M120)</f>
        <v>0</v>
      </c>
      <c r="N120" s="49"/>
      <c r="O120" s="78">
        <f>SUM(車種別台数表24.12:車種別台数表25.01!O120)</f>
        <v>0</v>
      </c>
      <c r="P120" s="49"/>
      <c r="Q120" s="78">
        <f>SUM(車種別台数表24.12:車種別台数表25.01!Q120)</f>
        <v>0</v>
      </c>
      <c r="R120" s="49"/>
      <c r="S120" s="78">
        <f>SUM(車種別台数表24.12:車種別台数表25.01!S120)</f>
        <v>0</v>
      </c>
      <c r="T120" s="49"/>
      <c r="U120" s="78">
        <f>SUM(車種別台数表24.12:車種別台数表25.01!U120)</f>
        <v>0</v>
      </c>
      <c r="V120" s="57"/>
      <c r="W120" s="78">
        <f>SUM(車種別台数表24.12:車種別台数表25.01!W120)</f>
        <v>0</v>
      </c>
      <c r="X120" s="49"/>
      <c r="Y120" s="78">
        <f>SUM(車種別台数表24.12:車種別台数表25.01!Y120)</f>
        <v>0</v>
      </c>
      <c r="AA120" s="78">
        <f>SUM(車種別台数表24.12:車種別台数表25.01!AA120)</f>
        <v>0</v>
      </c>
      <c r="AB120" s="49"/>
      <c r="AC120" s="78">
        <f>SUM(車種別台数表24.12:車種別台数表25.01!AC120)</f>
        <v>0</v>
      </c>
      <c r="AD120" s="79"/>
      <c r="AE120" s="230"/>
    </row>
    <row r="121" spans="1:31" ht="15.75" customHeight="1">
      <c r="A121" s="225"/>
      <c r="B121" s="49" t="s">
        <v>414</v>
      </c>
      <c r="C121" s="78">
        <f>SUM(車種別台数表24.12:車種別台数表25.01!C121)</f>
        <v>861</v>
      </c>
      <c r="D121" s="49" t="s">
        <v>415</v>
      </c>
      <c r="E121" s="78">
        <f>SUM(車種別台数表24.12:車種別台数表25.01!E121)</f>
        <v>85</v>
      </c>
      <c r="F121" s="49"/>
      <c r="G121" s="78">
        <f>SUM(車種別台数表24.12:車種別台数表25.01!G121)</f>
        <v>0</v>
      </c>
      <c r="H121" s="49" t="s">
        <v>419</v>
      </c>
      <c r="I121" s="78">
        <f>SUM(車種別台数表24.12:車種別台数表25.01!I121)</f>
        <v>0</v>
      </c>
      <c r="J121" s="49"/>
      <c r="K121" s="78">
        <f>SUM(車種別台数表24.12:車種別台数表25.01!K121)</f>
        <v>0</v>
      </c>
      <c r="L121" s="49" t="s">
        <v>420</v>
      </c>
      <c r="M121" s="78">
        <f>SUM(車種別台数表24.12:車種別台数表25.01!M121)</f>
        <v>1977</v>
      </c>
      <c r="N121" s="49" t="s">
        <v>416</v>
      </c>
      <c r="O121" s="78">
        <f>SUM(車種別台数表24.12:車種別台数表25.01!O121)</f>
        <v>687</v>
      </c>
      <c r="P121" s="49"/>
      <c r="Q121" s="78">
        <f>SUM(車種別台数表24.12:車種別台数表25.01!Q121)</f>
        <v>0</v>
      </c>
      <c r="R121" s="49" t="s">
        <v>333</v>
      </c>
      <c r="S121" s="78">
        <f>SUM(車種別台数表24.12:車種別台数表25.01!S121)</f>
        <v>63</v>
      </c>
      <c r="T121" s="49" t="s">
        <v>417</v>
      </c>
      <c r="U121" s="78">
        <f>SUM(車種別台数表24.12:車種別台数表25.01!U121)</f>
        <v>1196</v>
      </c>
      <c r="V121" s="49" t="s">
        <v>341</v>
      </c>
      <c r="W121" s="78">
        <f>SUM(車種別台数表24.12:車種別台数表25.01!W121)</f>
        <v>771</v>
      </c>
      <c r="X121" s="49"/>
      <c r="Y121" s="78">
        <f>SUM(車種別台数表24.12:車種別台数表25.01!Y121)</f>
        <v>0</v>
      </c>
      <c r="AA121" s="78">
        <f>SUM(車種別台数表24.12:車種別台数表25.01!AA121)</f>
        <v>0</v>
      </c>
      <c r="AB121" s="49" t="s">
        <v>425</v>
      </c>
      <c r="AC121" s="78">
        <f>SUM(車種別台数表24.12:車種別台数表25.01!AC121)</f>
        <v>82</v>
      </c>
      <c r="AD121" s="79"/>
      <c r="AE121" s="226"/>
    </row>
    <row r="122" spans="1:31" ht="15.75" customHeight="1">
      <c r="A122" s="225"/>
      <c r="B122" s="49" t="s">
        <v>418</v>
      </c>
      <c r="C122" s="78">
        <f>SUM(車種別台数表24.12:車種別台数表25.01!C122)</f>
        <v>0</v>
      </c>
      <c r="D122" s="56" t="s">
        <v>469</v>
      </c>
      <c r="E122" s="78">
        <f>SUM(車種別台数表24.12:車種別台数表25.01!E122)</f>
        <v>399</v>
      </c>
      <c r="F122" s="49"/>
      <c r="G122" s="78">
        <f>SUM(車種別台数表24.12:車種別台数表25.01!G122)</f>
        <v>0</v>
      </c>
      <c r="H122" s="49" t="s">
        <v>371</v>
      </c>
      <c r="I122" s="78">
        <f>SUM(車種別台数表24.12:車種別台数表25.01!I122)</f>
        <v>4595</v>
      </c>
      <c r="J122" s="49"/>
      <c r="K122" s="78">
        <f>SUM(車種別台数表24.12:車種別台数表25.01!K122)</f>
        <v>0</v>
      </c>
      <c r="L122" s="49"/>
      <c r="M122" s="78">
        <f>SUM(車種別台数表24.12:車種別台数表25.01!M122)</f>
        <v>0</v>
      </c>
      <c r="N122" s="49" t="s">
        <v>423</v>
      </c>
      <c r="O122" s="78">
        <f>SUM(車種別台数表24.12:車種別台数表25.01!O122)</f>
        <v>0</v>
      </c>
      <c r="P122" s="49"/>
      <c r="Q122" s="78">
        <f>SUM(車種別台数表24.12:車種別台数表25.01!Q122)</f>
        <v>0</v>
      </c>
      <c r="R122" s="49" t="s">
        <v>424</v>
      </c>
      <c r="S122" s="78">
        <f>SUM(車種別台数表24.12:車種別台数表25.01!S122)</f>
        <v>1624</v>
      </c>
      <c r="T122" s="104" t="s">
        <v>421</v>
      </c>
      <c r="U122" s="78">
        <f>SUM(車種別台数表24.12:車種別台数表25.01!U122)</f>
        <v>1426</v>
      </c>
      <c r="V122" s="49" t="s">
        <v>398</v>
      </c>
      <c r="W122" s="78">
        <f>SUM(車種別台数表24.12:車種別台数表25.01!W122)</f>
        <v>5501</v>
      </c>
      <c r="X122" s="49"/>
      <c r="Y122" s="78">
        <f>SUM(車種別台数表24.12:車種別台数表25.01!Y122)</f>
        <v>0</v>
      </c>
      <c r="AA122" s="78">
        <f>SUM(車種別台数表24.12:車種別台数表25.01!AA122)</f>
        <v>0</v>
      </c>
      <c r="AB122" s="49" t="s">
        <v>384</v>
      </c>
      <c r="AC122" s="78">
        <f>SUM(車種別台数表24.12:車種別台数表25.01!AC122)</f>
        <v>66</v>
      </c>
      <c r="AD122" s="79"/>
      <c r="AE122" s="226"/>
    </row>
    <row r="123" spans="1:31" ht="15.75" customHeight="1">
      <c r="A123" s="225" t="s">
        <v>65</v>
      </c>
      <c r="B123" s="49" t="s">
        <v>422</v>
      </c>
      <c r="C123" s="78">
        <f>SUM(車種別台数表24.12:車種別台数表25.01!C123)</f>
        <v>1208</v>
      </c>
      <c r="E123" s="78">
        <f>SUM(車種別台数表24.12:車種別台数表25.01!E123)</f>
        <v>0</v>
      </c>
      <c r="F123" s="49"/>
      <c r="G123" s="78">
        <f>SUM(車種別台数表24.12:車種別台数表25.01!G123)</f>
        <v>0</v>
      </c>
      <c r="H123" s="49" t="s">
        <v>427</v>
      </c>
      <c r="I123" s="78">
        <f>SUM(車種別台数表24.12:車種別台数表25.01!I123)</f>
        <v>7639</v>
      </c>
      <c r="J123" s="49"/>
      <c r="K123" s="78">
        <f>SUM(車種別台数表24.12:車種別台数表25.01!K123)</f>
        <v>0</v>
      </c>
      <c r="M123" s="78">
        <f>SUM(車種別台数表24.12:車種別台数表25.01!M123)</f>
        <v>0</v>
      </c>
      <c r="N123" s="59"/>
      <c r="O123" s="50">
        <f>SUM(車種別台数表24.12:車種別台数表25.01!O123)</f>
        <v>0</v>
      </c>
      <c r="P123" s="49"/>
      <c r="Q123" s="78">
        <f>SUM(車種別台数表24.12:車種別台数表25.01!Q123)</f>
        <v>0</v>
      </c>
      <c r="R123" s="49" t="s">
        <v>334</v>
      </c>
      <c r="S123" s="78">
        <f>SUM(車種別台数表24.12:車種別台数表25.01!S123)</f>
        <v>4742</v>
      </c>
      <c r="T123" s="49" t="s">
        <v>426</v>
      </c>
      <c r="U123" s="78">
        <f>SUM(車種別台数表24.12:車種別台数表25.01!U123)</f>
        <v>1585</v>
      </c>
      <c r="V123" s="50" t="s">
        <v>331</v>
      </c>
      <c r="W123" s="78">
        <f>SUM(車種別台数表24.12:車種別台数表25.01!W123)</f>
        <v>1180</v>
      </c>
      <c r="X123" s="49"/>
      <c r="Y123" s="78">
        <f>SUM(車種別台数表24.12:車種別台数表25.01!Y123)</f>
        <v>0</v>
      </c>
      <c r="AA123" s="78">
        <f>SUM(車種別台数表24.12:車種別台数表25.01!AA123)</f>
        <v>0</v>
      </c>
      <c r="AB123" s="49" t="s">
        <v>395</v>
      </c>
      <c r="AC123" s="78">
        <f>SUM(車種別台数表24.12:車種別台数表25.01!AC123)</f>
        <v>0</v>
      </c>
      <c r="AD123" s="79"/>
      <c r="AE123" s="226" t="s">
        <v>65</v>
      </c>
    </row>
    <row r="124" spans="1:31" ht="15.75" customHeight="1">
      <c r="A124" s="225"/>
      <c r="B124" s="49"/>
      <c r="C124" s="78">
        <f>SUM(車種別台数表24.12:車種別台数表25.01!C124)</f>
        <v>0</v>
      </c>
      <c r="D124" s="49"/>
      <c r="E124" s="78">
        <f>SUM(車種別台数表24.12:車種別台数表25.01!E124)</f>
        <v>0</v>
      </c>
      <c r="F124" s="49"/>
      <c r="G124" s="78">
        <f>SUM(車種別台数表24.12:車種別台数表25.01!G124)</f>
        <v>0</v>
      </c>
      <c r="H124" s="49"/>
      <c r="I124" s="78">
        <f>SUM(車種別台数表24.12:車種別台数表25.01!I124)</f>
        <v>0</v>
      </c>
      <c r="J124" s="49"/>
      <c r="K124" s="78">
        <f>SUM(車種別台数表24.12:車種別台数表25.01!K124)</f>
        <v>0</v>
      </c>
      <c r="L124" s="49"/>
      <c r="M124" s="78">
        <f>SUM(車種別台数表24.12:車種別台数表25.01!M124)</f>
        <v>0</v>
      </c>
      <c r="O124" s="78">
        <f>SUM(車種別台数表24.12:車種別台数表25.01!O124)</f>
        <v>0</v>
      </c>
      <c r="P124" s="49"/>
      <c r="Q124" s="78">
        <f>SUM(車種別台数表24.12:車種別台数表25.01!Q124)</f>
        <v>0</v>
      </c>
      <c r="R124" s="49" t="s">
        <v>428</v>
      </c>
      <c r="S124" s="78">
        <f>SUM(車種別台数表24.12:車種別台数表25.01!S124)</f>
        <v>116</v>
      </c>
      <c r="T124" s="50" t="s">
        <v>345</v>
      </c>
      <c r="U124" s="78">
        <f>SUM(車種別台数表24.12:車種別台数表25.01!U124)</f>
        <v>5667</v>
      </c>
      <c r="V124" s="59" t="s">
        <v>316</v>
      </c>
      <c r="W124" s="78">
        <f>SUM(車種別台数表24.12:車種別台数表25.01!W124)</f>
        <v>10049</v>
      </c>
      <c r="X124" s="49"/>
      <c r="Y124" s="78">
        <f>SUM(車種別台数表24.12:車種別台数表25.01!Y124)</f>
        <v>0</v>
      </c>
      <c r="AA124" s="78">
        <f>SUM(車種別台数表24.12:車種別台数表25.01!AA124)</f>
        <v>0</v>
      </c>
      <c r="AB124" s="49" t="s">
        <v>497</v>
      </c>
      <c r="AC124" s="78">
        <f>SUM(車種別台数表24.12:車種別台数表25.01!AC124)</f>
        <v>0</v>
      </c>
      <c r="AD124" s="79"/>
      <c r="AE124" s="226"/>
    </row>
    <row r="125" spans="1:31" ht="15.75" customHeight="1">
      <c r="A125" s="225" t="s">
        <v>66</v>
      </c>
      <c r="C125" s="78">
        <f>SUM(車種別台数表24.12:車種別台数表25.01!C125)</f>
        <v>0</v>
      </c>
      <c r="D125" s="49"/>
      <c r="E125" s="78">
        <f>SUM(車種別台数表24.12:車種別台数表25.01!E125)</f>
        <v>0</v>
      </c>
      <c r="F125" s="49"/>
      <c r="G125" s="78">
        <f>SUM(車種別台数表24.12:車種別台数表25.01!G125)</f>
        <v>0</v>
      </c>
      <c r="H125" s="49"/>
      <c r="I125" s="78">
        <f>SUM(車種別台数表24.12:車種別台数表25.01!I125)</f>
        <v>0</v>
      </c>
      <c r="J125" s="49"/>
      <c r="K125" s="78">
        <f>SUM(車種別台数表24.12:車種別台数表25.01!K125)</f>
        <v>0</v>
      </c>
      <c r="L125" s="57"/>
      <c r="M125" s="78">
        <f>SUM(車種別台数表24.12:車種別台数表25.01!M125)</f>
        <v>0</v>
      </c>
      <c r="N125" s="49"/>
      <c r="O125" s="78">
        <f>SUM(車種別台数表24.12:車種別台数表25.01!O125)</f>
        <v>0</v>
      </c>
      <c r="P125" s="49"/>
      <c r="Q125" s="78">
        <f>SUM(車種別台数表24.12:車種別台数表25.01!Q125)</f>
        <v>0</v>
      </c>
      <c r="R125" s="56" t="s">
        <v>20</v>
      </c>
      <c r="S125" s="78">
        <f>SUM(車種別台数表24.12:車種別台数表25.01!S125)</f>
        <v>0</v>
      </c>
      <c r="T125" s="50" t="s">
        <v>429</v>
      </c>
      <c r="U125" s="78">
        <f>SUM(車種別台数表24.12:車種別台数表25.01!U125)</f>
        <v>140</v>
      </c>
      <c r="V125" s="49" t="s">
        <v>444</v>
      </c>
      <c r="W125" s="78">
        <f>SUM(車種別台数表24.12:車種別台数表25.01!W125)</f>
        <v>9</v>
      </c>
      <c r="X125" s="49"/>
      <c r="Y125" s="78">
        <f>SUM(車種別台数表24.12:車種別台数表25.01!Y125)</f>
        <v>0</v>
      </c>
      <c r="AA125" s="78">
        <f>SUM(車種別台数表24.12:車種別台数表25.01!AA125)</f>
        <v>0</v>
      </c>
      <c r="AB125" s="49"/>
      <c r="AC125" s="78">
        <f>SUM(車種別台数表24.12:車種別台数表25.01!AC125)</f>
        <v>50</v>
      </c>
      <c r="AD125" s="79"/>
      <c r="AE125" s="226" t="s">
        <v>66</v>
      </c>
    </row>
    <row r="126" spans="1:31" ht="15.75" customHeight="1">
      <c r="A126" s="225"/>
      <c r="C126" s="78">
        <f>SUM(車種別台数表24.12:車種別台数表25.01!C126)</f>
        <v>0</v>
      </c>
      <c r="D126" s="49"/>
      <c r="E126" s="78">
        <f>SUM(車種別台数表24.12:車種別台数表25.01!E126)</f>
        <v>0</v>
      </c>
      <c r="F126" s="49"/>
      <c r="G126" s="78">
        <f>SUM(車種別台数表24.12:車種別台数表25.01!G126)</f>
        <v>0</v>
      </c>
      <c r="H126" s="49"/>
      <c r="I126" s="78">
        <f>SUM(車種別台数表24.12:車種別台数表25.01!I126)</f>
        <v>0</v>
      </c>
      <c r="J126" s="49"/>
      <c r="K126" s="78">
        <f>SUM(車種別台数表24.12:車種別台数表25.01!K126)</f>
        <v>0</v>
      </c>
      <c r="L126" s="49"/>
      <c r="M126" s="78">
        <f>SUM(車種別台数表24.12:車種別台数表25.01!M126)</f>
        <v>0</v>
      </c>
      <c r="N126" s="49"/>
      <c r="O126" s="78">
        <f>SUM(車種別台数表24.12:車種別台数表25.01!O126)</f>
        <v>0</v>
      </c>
      <c r="P126" s="49"/>
      <c r="Q126" s="78">
        <f>SUM(車種別台数表24.12:車種別台数表25.01!Q126)</f>
        <v>0</v>
      </c>
      <c r="R126" s="49"/>
      <c r="S126" s="78">
        <f>SUM(車種別台数表24.12:車種別台数表25.01!S126)</f>
        <v>0</v>
      </c>
      <c r="T126" s="49" t="s">
        <v>430</v>
      </c>
      <c r="U126" s="78">
        <f>SUM(車種別台数表24.12:車種別台数表25.01!U126)</f>
        <v>0</v>
      </c>
      <c r="V126" s="49" t="s">
        <v>431</v>
      </c>
      <c r="W126" s="78">
        <f>SUM(車種別台数表24.12:車種別台数表25.01!W126)</f>
        <v>1</v>
      </c>
      <c r="X126" s="49"/>
      <c r="Y126" s="78">
        <f>SUM(車種別台数表24.12:車種別台数表25.01!Y126)</f>
        <v>0</v>
      </c>
      <c r="AA126" s="78">
        <f>SUM(車種別台数表24.12:車種別台数表25.01!AA126)</f>
        <v>0</v>
      </c>
      <c r="AB126" s="49"/>
      <c r="AC126" s="78">
        <f>SUM(車種別台数表24.12:車種別台数表25.01!AC126)</f>
        <v>0</v>
      </c>
      <c r="AD126" s="79"/>
      <c r="AE126" s="226"/>
    </row>
    <row r="127" spans="1:31" ht="15.75" customHeight="1">
      <c r="A127" s="225" t="s">
        <v>78</v>
      </c>
      <c r="B127" s="49"/>
      <c r="C127" s="78">
        <f>SUM(車種別台数表24.12:車種別台数表25.01!C127)</f>
        <v>0</v>
      </c>
      <c r="D127" s="49"/>
      <c r="E127" s="78">
        <f>SUM(車種別台数表24.12:車種別台数表25.01!E127)</f>
        <v>0</v>
      </c>
      <c r="F127" s="49"/>
      <c r="G127" s="78">
        <f>SUM(車種別台数表24.12:車種別台数表25.01!G127)</f>
        <v>0</v>
      </c>
      <c r="I127" s="78">
        <f>SUM(車種別台数表24.12:車種別台数表25.01!I127)</f>
        <v>0</v>
      </c>
      <c r="J127" s="49"/>
      <c r="K127" s="78">
        <f>SUM(車種別台数表24.12:車種別台数表25.01!K127)</f>
        <v>0</v>
      </c>
      <c r="L127" s="49"/>
      <c r="M127" s="78">
        <f>SUM(車種別台数表24.12:車種別台数表25.01!M127)</f>
        <v>0</v>
      </c>
      <c r="N127" s="49"/>
      <c r="O127" s="78">
        <f>SUM(車種別台数表24.12:車種別台数表25.01!O127)</f>
        <v>0</v>
      </c>
      <c r="P127" s="49"/>
      <c r="Q127" s="78">
        <f>SUM(車種別台数表24.12:車種別台数表25.01!Q127)</f>
        <v>0</v>
      </c>
      <c r="R127" s="49"/>
      <c r="S127" s="78">
        <f>SUM(車種別台数表24.12:車種別台数表25.01!S127)</f>
        <v>0</v>
      </c>
      <c r="T127" s="50"/>
      <c r="U127" s="78">
        <f>SUM(車種別台数表24.12:車種別台数表25.01!U127)</f>
        <v>0</v>
      </c>
      <c r="V127" s="49" t="s">
        <v>410</v>
      </c>
      <c r="W127" s="78">
        <f>SUM(車種別台数表24.12:車種別台数表25.01!W127)</f>
        <v>5959</v>
      </c>
      <c r="X127" s="49"/>
      <c r="Y127" s="78">
        <f>SUM(車種別台数表24.12:車種別台数表25.01!Y127)</f>
        <v>0</v>
      </c>
      <c r="AA127" s="78">
        <f>SUM(車種別台数表24.12:車種別台数表25.01!AA127)</f>
        <v>0</v>
      </c>
      <c r="AC127" s="78">
        <f>SUM(車種別台数表24.12:車種別台数表25.01!AC127)</f>
        <v>0</v>
      </c>
      <c r="AD127" s="79"/>
      <c r="AE127" s="226" t="s">
        <v>78</v>
      </c>
    </row>
    <row r="128" spans="1:31" ht="15.75" customHeight="1">
      <c r="A128" s="225"/>
      <c r="B128" s="49"/>
      <c r="C128" s="78">
        <f>SUM(車種別台数表24.12:車種別台数表25.01!C128)</f>
        <v>0</v>
      </c>
      <c r="D128" s="49"/>
      <c r="E128" s="78">
        <f>SUM(車種別台数表24.12:車種別台数表25.01!E128)</f>
        <v>0</v>
      </c>
      <c r="F128" s="49"/>
      <c r="G128" s="78">
        <f>SUM(車種別台数表24.12:車種別台数表25.01!G128)</f>
        <v>0</v>
      </c>
      <c r="H128" s="49"/>
      <c r="I128" s="78">
        <f>SUM(車種別台数表24.12:車種別台数表25.01!I128)</f>
        <v>0</v>
      </c>
      <c r="J128" s="49"/>
      <c r="K128" s="78">
        <f>SUM(車種別台数表24.12:車種別台数表25.01!K128)</f>
        <v>0</v>
      </c>
      <c r="L128" s="49"/>
      <c r="M128" s="78">
        <f>SUM(車種別台数表24.12:車種別台数表25.01!M128)</f>
        <v>0</v>
      </c>
      <c r="N128" s="49"/>
      <c r="O128" s="78">
        <f>SUM(車種別台数表24.12:車種別台数表25.01!O128)</f>
        <v>0</v>
      </c>
      <c r="P128" s="49"/>
      <c r="Q128" s="78">
        <f>SUM(車種別台数表24.12:車種別台数表25.01!Q128)</f>
        <v>0</v>
      </c>
      <c r="R128" s="49"/>
      <c r="S128" s="78">
        <f>SUM(車種別台数表24.12:車種別台数表25.01!S128)</f>
        <v>0</v>
      </c>
      <c r="T128" s="49"/>
      <c r="U128" s="78">
        <f>SUM(車種別台数表24.12:車種別台数表25.01!U128)</f>
        <v>0</v>
      </c>
      <c r="V128" s="49" t="s">
        <v>433</v>
      </c>
      <c r="W128" s="78">
        <f>SUM(車種別台数表24.12:車種別台数表25.01!W128)</f>
        <v>6687</v>
      </c>
      <c r="X128" s="49"/>
      <c r="Y128" s="78">
        <f>SUM(車種別台数表24.12:車種別台数表25.01!Y128)</f>
        <v>0</v>
      </c>
      <c r="AA128" s="78">
        <f>SUM(車種別台数表24.12:車種別台数表25.01!AA128)</f>
        <v>0</v>
      </c>
      <c r="AC128" s="78">
        <f>SUM(車種別台数表24.12:車種別台数表25.01!AC128)</f>
        <v>0</v>
      </c>
      <c r="AD128" s="79"/>
      <c r="AE128" s="226"/>
    </row>
    <row r="129" spans="1:32" ht="15.75" customHeight="1">
      <c r="A129" s="225" t="s">
        <v>81</v>
      </c>
      <c r="B129" s="49"/>
      <c r="C129" s="78">
        <f>SUM(車種別台数表24.12:車種別台数表25.01!C129)</f>
        <v>0</v>
      </c>
      <c r="D129" s="49"/>
      <c r="E129" s="78">
        <f>SUM(車種別台数表24.12:車種別台数表25.01!E129)</f>
        <v>0</v>
      </c>
      <c r="F129" s="49"/>
      <c r="G129" s="78">
        <f>SUM(車種別台数表24.12:車種別台数表25.01!G129)</f>
        <v>0</v>
      </c>
      <c r="H129" s="49"/>
      <c r="I129" s="78">
        <f>SUM(車種別台数表24.12:車種別台数表25.01!I129)</f>
        <v>0</v>
      </c>
      <c r="J129" s="49"/>
      <c r="K129" s="78">
        <f>SUM(車種別台数表24.12:車種別台数表25.01!K129)</f>
        <v>0</v>
      </c>
      <c r="L129" s="49"/>
      <c r="M129" s="78">
        <f>SUM(車種別台数表24.12:車種別台数表25.01!M129)</f>
        <v>0</v>
      </c>
      <c r="N129" s="49"/>
      <c r="O129" s="78">
        <f>SUM(車種別台数表24.12:車種別台数表25.01!O129)</f>
        <v>0</v>
      </c>
      <c r="P129" s="49"/>
      <c r="Q129" s="78">
        <f>SUM(車種別台数表24.12:車種別台数表25.01!Q129)</f>
        <v>0</v>
      </c>
      <c r="R129" s="49"/>
      <c r="S129" s="78">
        <f>SUM(車種別台数表24.12:車種別台数表25.01!S129)</f>
        <v>0</v>
      </c>
      <c r="T129" s="49"/>
      <c r="U129" s="78">
        <f>SUM(車種別台数表24.12:車種別台数表25.01!U129)</f>
        <v>0</v>
      </c>
      <c r="V129" s="49" t="s">
        <v>432</v>
      </c>
      <c r="W129" s="78">
        <f>SUM(車種別台数表24.12:車種別台数表25.01!W129)</f>
        <v>7744</v>
      </c>
      <c r="X129" s="49"/>
      <c r="Y129" s="78">
        <f>SUM(車種別台数表24.12:車種別台数表25.01!Y129)</f>
        <v>0</v>
      </c>
      <c r="AA129" s="78">
        <f>SUM(車種別台数表24.12:車種別台数表25.01!AA129)</f>
        <v>0</v>
      </c>
      <c r="AB129" s="49"/>
      <c r="AC129" s="78">
        <f>SUM(車種別台数表24.12:車種別台数表25.01!AC129)</f>
        <v>0</v>
      </c>
      <c r="AD129" s="79"/>
      <c r="AE129" s="226" t="s">
        <v>81</v>
      </c>
    </row>
    <row r="130" spans="1:32" ht="15.75" customHeight="1">
      <c r="A130" s="225"/>
      <c r="B130" s="49"/>
      <c r="C130" s="78">
        <f>SUM(車種別台数表24.12:車種別台数表25.01!C130)</f>
        <v>0</v>
      </c>
      <c r="D130" s="49"/>
      <c r="E130" s="78">
        <f>SUM(車種別台数表24.12:車種別台数表25.01!E130)</f>
        <v>0</v>
      </c>
      <c r="F130" s="49"/>
      <c r="G130" s="78">
        <f>SUM(車種別台数表24.12:車種別台数表25.01!G130)</f>
        <v>0</v>
      </c>
      <c r="H130" s="49"/>
      <c r="I130" s="78">
        <f>SUM(車種別台数表24.12:車種別台数表25.01!I130)</f>
        <v>0</v>
      </c>
      <c r="J130" s="49"/>
      <c r="K130" s="78">
        <f>SUM(車種別台数表24.12:車種別台数表25.01!K130)</f>
        <v>0</v>
      </c>
      <c r="L130" s="49"/>
      <c r="M130" s="78">
        <f>SUM(車種別台数表24.12:車種別台数表25.01!M130)</f>
        <v>0</v>
      </c>
      <c r="N130" s="49"/>
      <c r="O130" s="78">
        <f>SUM(車種別台数表24.12:車種別台数表25.01!O130)</f>
        <v>0</v>
      </c>
      <c r="P130" s="49"/>
      <c r="Q130" s="78">
        <f>SUM(車種別台数表24.12:車種別台数表25.01!Q130)</f>
        <v>0</v>
      </c>
      <c r="R130" s="49"/>
      <c r="S130" s="78">
        <f>SUM(車種別台数表24.12:車種別台数表25.01!S130)</f>
        <v>0</v>
      </c>
      <c r="T130" s="49"/>
      <c r="U130" s="78">
        <f>SUM(車種別台数表24.12:車種別台数表25.01!U130)</f>
        <v>0</v>
      </c>
      <c r="V130" s="49"/>
      <c r="W130" s="78">
        <f>SUM(車種別台数表24.12:車種別台数表25.01!W130)</f>
        <v>2</v>
      </c>
      <c r="X130" s="49"/>
      <c r="Y130" s="78">
        <f>SUM(車種別台数表24.12:車種別台数表25.01!Y130)</f>
        <v>0</v>
      </c>
      <c r="AA130" s="78">
        <f>SUM(車種別台数表24.12:車種別台数表25.01!AA130)</f>
        <v>0</v>
      </c>
      <c r="AB130" s="49"/>
      <c r="AC130" s="78">
        <f>SUM(車種別台数表24.12:車種別台数表25.01!AC130)</f>
        <v>0</v>
      </c>
      <c r="AD130" s="79"/>
      <c r="AE130" s="226"/>
    </row>
    <row r="131" spans="1:32" ht="15.75" customHeight="1">
      <c r="A131" s="225" t="s">
        <v>110</v>
      </c>
      <c r="B131" s="49"/>
      <c r="C131" s="78">
        <f>SUM(車種別台数表24.12:車種別台数表25.01!C131)</f>
        <v>0</v>
      </c>
      <c r="D131" s="49"/>
      <c r="E131" s="78">
        <f>SUM(車種別台数表24.12:車種別台数表25.01!E131)</f>
        <v>0</v>
      </c>
      <c r="F131" s="49"/>
      <c r="G131" s="78">
        <f>SUM(車種別台数表24.12:車種別台数表25.01!G131)</f>
        <v>0</v>
      </c>
      <c r="H131" s="49"/>
      <c r="I131" s="78">
        <f>SUM(車種別台数表24.12:車種別台数表25.01!I131)</f>
        <v>0</v>
      </c>
      <c r="J131" s="49"/>
      <c r="K131" s="78">
        <f>SUM(車種別台数表24.12:車種別台数表25.01!K131)</f>
        <v>0</v>
      </c>
      <c r="L131" s="49"/>
      <c r="M131" s="78">
        <f>SUM(車種別台数表24.12:車種別台数表25.01!M131)</f>
        <v>0</v>
      </c>
      <c r="N131" s="49"/>
      <c r="O131" s="78">
        <f>SUM(車種別台数表24.12:車種別台数表25.01!O131)</f>
        <v>0</v>
      </c>
      <c r="P131" s="49"/>
      <c r="Q131" s="78">
        <f>SUM(車種別台数表24.12:車種別台数表25.01!Q131)</f>
        <v>0</v>
      </c>
      <c r="S131" s="78">
        <f>SUM(車種別台数表24.12:車種別台数表25.01!S131)</f>
        <v>0</v>
      </c>
      <c r="T131" s="49"/>
      <c r="U131" s="78">
        <f>SUM(車種別台数表24.12:車種別台数表25.01!U131)</f>
        <v>0</v>
      </c>
      <c r="V131" s="49"/>
      <c r="W131" s="78">
        <f>SUM(車種別台数表24.12:車種別台数表25.01!W131)</f>
        <v>0</v>
      </c>
      <c r="X131" s="49"/>
      <c r="Y131" s="78">
        <f>SUM(車種別台数表24.12:車種別台数表25.01!Y131)</f>
        <v>0</v>
      </c>
      <c r="AA131" s="78">
        <f>SUM(車種別台数表24.12:車種別台数表25.01!AA131)</f>
        <v>0</v>
      </c>
      <c r="AB131" s="49"/>
      <c r="AC131" s="78">
        <f>SUM(車種別台数表24.12:車種別台数表25.01!AC131)</f>
        <v>0</v>
      </c>
      <c r="AD131" s="79"/>
      <c r="AE131" s="226" t="s">
        <v>110</v>
      </c>
    </row>
    <row r="132" spans="1:32" ht="15.75" customHeight="1">
      <c r="A132" s="225"/>
      <c r="B132" s="49"/>
      <c r="C132" s="78">
        <f>SUM(車種別台数表24.12:車種別台数表25.01!C132)</f>
        <v>0</v>
      </c>
      <c r="D132" s="49"/>
      <c r="E132" s="78">
        <f>SUM(車種別台数表24.12:車種別台数表25.01!E132)</f>
        <v>0</v>
      </c>
      <c r="F132" s="49"/>
      <c r="G132" s="78">
        <f>SUM(車種別台数表24.12:車種別台数表25.01!G132)</f>
        <v>0</v>
      </c>
      <c r="H132" s="49"/>
      <c r="I132" s="78">
        <f>SUM(車種別台数表24.12:車種別台数表25.01!I132)</f>
        <v>0</v>
      </c>
      <c r="J132" s="49"/>
      <c r="K132" s="78">
        <f>SUM(車種別台数表24.12:車種別台数表25.01!K132)</f>
        <v>0</v>
      </c>
      <c r="L132" s="49"/>
      <c r="M132" s="78">
        <f>SUM(車種別台数表24.12:車種別台数表25.01!M132)</f>
        <v>0</v>
      </c>
      <c r="N132" s="49"/>
      <c r="O132" s="78">
        <f>SUM(車種別台数表24.12:車種別台数表25.01!O132)</f>
        <v>0</v>
      </c>
      <c r="P132" s="49"/>
      <c r="Q132" s="78">
        <f>SUM(車種別台数表24.12:車種別台数表25.01!Q132)</f>
        <v>0</v>
      </c>
      <c r="R132" s="49"/>
      <c r="S132" s="78">
        <f>SUM(車種別台数表24.12:車種別台数表25.01!S132)</f>
        <v>0</v>
      </c>
      <c r="T132" s="49"/>
      <c r="U132" s="78">
        <f>SUM(車種別台数表24.12:車種別台数表25.01!U132)</f>
        <v>0</v>
      </c>
      <c r="V132" s="49"/>
      <c r="W132" s="78">
        <f>SUM(車種別台数表24.12:車種別台数表25.01!W132)</f>
        <v>0</v>
      </c>
      <c r="X132" s="49"/>
      <c r="Y132" s="78">
        <f>SUM(車種別台数表24.12:車種別台数表25.01!Y132)</f>
        <v>0</v>
      </c>
      <c r="AA132" s="78">
        <f>SUM(車種別台数表24.12:車種別台数表25.01!AA132)</f>
        <v>0</v>
      </c>
      <c r="AC132" s="78">
        <f>SUM(車種別台数表24.12:車種別台数表25.01!AC132)</f>
        <v>0</v>
      </c>
      <c r="AD132" s="79"/>
      <c r="AE132" s="226"/>
    </row>
    <row r="133" spans="1:32" ht="15.75" customHeight="1">
      <c r="A133" s="225" t="s">
        <v>112</v>
      </c>
      <c r="B133" s="49"/>
      <c r="C133" s="78">
        <f>SUM(車種別台数表24.12:車種別台数表25.01!C133)</f>
        <v>0</v>
      </c>
      <c r="D133" s="49"/>
      <c r="E133" s="78">
        <f>SUM(車種別台数表24.12:車種別台数表25.01!E133)</f>
        <v>0</v>
      </c>
      <c r="F133" s="49"/>
      <c r="G133" s="78">
        <f>SUM(車種別台数表24.12:車種別台数表25.01!G133)</f>
        <v>0</v>
      </c>
      <c r="H133" s="49"/>
      <c r="I133" s="78">
        <f>SUM(車種別台数表24.12:車種別台数表25.01!I133)</f>
        <v>0</v>
      </c>
      <c r="J133" s="49"/>
      <c r="K133" s="78">
        <f>SUM(車種別台数表24.12:車種別台数表25.01!K133)</f>
        <v>0</v>
      </c>
      <c r="L133" s="49"/>
      <c r="M133" s="78">
        <f>SUM(車種別台数表24.12:車種別台数表25.01!M133)</f>
        <v>0</v>
      </c>
      <c r="N133" s="49"/>
      <c r="O133" s="78">
        <f>SUM(車種別台数表24.12:車種別台数表25.01!O133)</f>
        <v>0</v>
      </c>
      <c r="P133" s="49"/>
      <c r="Q133" s="78">
        <f>SUM(車種別台数表24.12:車種別台数表25.01!Q133)</f>
        <v>0</v>
      </c>
      <c r="R133" s="49"/>
      <c r="S133" s="78">
        <f>SUM(車種別台数表24.12:車種別台数表25.01!S133)</f>
        <v>0</v>
      </c>
      <c r="T133" s="49"/>
      <c r="U133" s="78">
        <f>SUM(車種別台数表24.12:車種別台数表25.01!U133)</f>
        <v>0</v>
      </c>
      <c r="V133" s="49"/>
      <c r="W133" s="78">
        <f>SUM(車種別台数表24.12:車種別台数表25.01!W133)</f>
        <v>0</v>
      </c>
      <c r="X133" s="49"/>
      <c r="Y133" s="78">
        <f>SUM(車種別台数表24.12:車種別台数表25.01!Y133)</f>
        <v>0</v>
      </c>
      <c r="AA133" s="78">
        <f>SUM(車種別台数表24.12:車種別台数表25.01!AA133)</f>
        <v>0</v>
      </c>
      <c r="AB133" s="49"/>
      <c r="AC133" s="78">
        <f>SUM(車種別台数表24.12:車種別台数表25.01!AC133)</f>
        <v>0</v>
      </c>
      <c r="AD133" s="79"/>
      <c r="AE133" s="226" t="s">
        <v>112</v>
      </c>
    </row>
    <row r="134" spans="1:32" ht="15.75" customHeight="1">
      <c r="A134" s="229"/>
      <c r="B134" s="49"/>
      <c r="C134" s="78">
        <f>SUM(車種別台数表24.12:車種別台数表25.01!C134)</f>
        <v>0</v>
      </c>
      <c r="D134" s="49"/>
      <c r="E134" s="78">
        <f>SUM(車種別台数表24.12:車種別台数表25.01!E134)</f>
        <v>0</v>
      </c>
      <c r="F134" s="49"/>
      <c r="G134" s="78">
        <f>SUM(車種別台数表24.12:車種別台数表25.01!G134)</f>
        <v>0</v>
      </c>
      <c r="H134" s="49"/>
      <c r="I134" s="78">
        <f>SUM(車種別台数表24.12:車種別台数表25.01!I134)</f>
        <v>0</v>
      </c>
      <c r="J134" s="49"/>
      <c r="K134" s="78">
        <f>SUM(車種別台数表24.12:車種別台数表25.01!K134)</f>
        <v>0</v>
      </c>
      <c r="L134" s="49"/>
      <c r="M134" s="78">
        <f>SUM(車種別台数表24.12:車種別台数表25.01!M134)</f>
        <v>0</v>
      </c>
      <c r="N134" s="49"/>
      <c r="O134" s="78">
        <f>SUM(車種別台数表24.12:車種別台数表25.01!O134)</f>
        <v>0</v>
      </c>
      <c r="P134" s="49"/>
      <c r="Q134" s="78">
        <f>SUM(車種別台数表24.12:車種別台数表25.01!Q134)</f>
        <v>0</v>
      </c>
      <c r="R134" s="49"/>
      <c r="S134" s="78">
        <f>SUM(車種別台数表24.12:車種別台数表25.01!S134)</f>
        <v>0</v>
      </c>
      <c r="T134" s="49"/>
      <c r="U134" s="78">
        <f>SUM(車種別台数表24.12:車種別台数表25.01!U134)</f>
        <v>0</v>
      </c>
      <c r="V134" s="49"/>
      <c r="W134" s="78">
        <f>SUM(車種別台数表24.12:車種別台数表25.01!W134)</f>
        <v>0</v>
      </c>
      <c r="X134" s="49"/>
      <c r="Y134" s="78">
        <f>SUM(車種別台数表24.12:車種別台数表25.01!Y134)</f>
        <v>0</v>
      </c>
      <c r="AA134" s="78">
        <f>SUM(車種別台数表24.12:車種別台数表25.01!AA134)</f>
        <v>0</v>
      </c>
      <c r="AB134" s="49"/>
      <c r="AC134" s="78">
        <f>SUM(車種別台数表24.12:車種別台数表25.01!AC134)</f>
        <v>0</v>
      </c>
      <c r="AD134" s="79"/>
      <c r="AE134" s="230"/>
    </row>
    <row r="135" spans="1:32" ht="15.75" customHeight="1">
      <c r="A135" s="229"/>
      <c r="B135" s="49"/>
      <c r="C135" s="78">
        <f>SUM(車種別台数表24.12:車種別台数表25.01!C135)</f>
        <v>0</v>
      </c>
      <c r="D135" s="49"/>
      <c r="E135" s="78">
        <f>SUM(車種別台数表24.12:車種別台数表25.01!E135)</f>
        <v>0</v>
      </c>
      <c r="F135" s="49"/>
      <c r="G135" s="78">
        <f>SUM(車種別台数表24.12:車種別台数表25.01!G135)</f>
        <v>0</v>
      </c>
      <c r="H135" s="49"/>
      <c r="I135" s="78">
        <f>SUM(車種別台数表24.12:車種別台数表25.01!I135)</f>
        <v>0</v>
      </c>
      <c r="J135" s="49"/>
      <c r="K135" s="78">
        <f>SUM(車種別台数表24.12:車種別台数表25.01!K135)</f>
        <v>0</v>
      </c>
      <c r="L135" s="49"/>
      <c r="M135" s="78">
        <f>SUM(車種別台数表24.12:車種別台数表25.01!M135)</f>
        <v>0</v>
      </c>
      <c r="N135" s="49"/>
      <c r="O135" s="78">
        <f>SUM(車種別台数表24.12:車種別台数表25.01!O135)</f>
        <v>0</v>
      </c>
      <c r="P135" s="49"/>
      <c r="Q135" s="78">
        <f>SUM(車種別台数表24.12:車種別台数表25.01!Q135)</f>
        <v>0</v>
      </c>
      <c r="R135" s="49"/>
      <c r="S135" s="78">
        <f>SUM(車種別台数表24.12:車種別台数表25.01!S135)</f>
        <v>0</v>
      </c>
      <c r="T135" s="49"/>
      <c r="U135" s="78">
        <f>SUM(車種別台数表24.12:車種別台数表25.01!U135)</f>
        <v>0</v>
      </c>
      <c r="V135" s="49"/>
      <c r="W135" s="105">
        <f>SUM(車種別台数表24.12:車種別台数表25.01!W135)</f>
        <v>0</v>
      </c>
      <c r="X135" s="49"/>
      <c r="Y135" s="78">
        <f>SUM(車種別台数表24.12:車種別台数表25.01!Y135)</f>
        <v>0</v>
      </c>
      <c r="AA135" s="78">
        <f>SUM(車種別台数表24.12:車種別台数表25.01!AA135)</f>
        <v>0</v>
      </c>
      <c r="AB135" s="49"/>
      <c r="AC135" s="78">
        <f>SUM(車種別台数表24.12:車種別台数表25.01!AC135)</f>
        <v>0</v>
      </c>
      <c r="AD135" s="79"/>
      <c r="AE135" s="230"/>
    </row>
    <row r="136" spans="1:32" ht="15.75" customHeight="1">
      <c r="A136" s="229"/>
      <c r="B136" s="49"/>
      <c r="C136" s="78">
        <f>SUM(車種別台数表24.12:車種別台数表25.01!C136)</f>
        <v>0</v>
      </c>
      <c r="D136" s="49"/>
      <c r="E136" s="78">
        <f>SUM(車種別台数表24.12:車種別台数表25.01!E136)</f>
        <v>0</v>
      </c>
      <c r="F136" s="49"/>
      <c r="G136" s="78">
        <f>SUM(車種別台数表24.12:車種別台数表25.01!G136)</f>
        <v>0</v>
      </c>
      <c r="H136" s="49"/>
      <c r="I136" s="78">
        <f>SUM(車種別台数表24.12:車種別台数表25.01!I136)</f>
        <v>0</v>
      </c>
      <c r="J136" s="49"/>
      <c r="K136" s="78">
        <f>SUM(車種別台数表24.12:車種別台数表25.01!K136)</f>
        <v>0</v>
      </c>
      <c r="L136" s="49"/>
      <c r="M136" s="78">
        <f>SUM(車種別台数表24.12:車種別台数表25.01!M136)</f>
        <v>0</v>
      </c>
      <c r="N136" s="49"/>
      <c r="O136" s="78">
        <f>SUM(車種別台数表24.12:車種別台数表25.01!O136)</f>
        <v>0</v>
      </c>
      <c r="P136" s="49"/>
      <c r="Q136" s="78">
        <f>SUM(車種別台数表24.12:車種別台数表25.01!Q136)</f>
        <v>0</v>
      </c>
      <c r="R136" s="49"/>
      <c r="S136" s="78">
        <f>SUM(車種別台数表24.12:車種別台数表25.01!S136)</f>
        <v>0</v>
      </c>
      <c r="T136" s="49"/>
      <c r="U136" s="78">
        <f>SUM(車種別台数表24.12:車種別台数表25.01!U136)</f>
        <v>0</v>
      </c>
      <c r="V136" s="49"/>
      <c r="W136" s="78">
        <f>SUM(車種別台数表24.12:車種別台数表25.01!W136)</f>
        <v>0</v>
      </c>
      <c r="X136" s="49"/>
      <c r="Y136" s="78">
        <f>SUM(車種別台数表24.12:車種別台数表25.01!Y136)</f>
        <v>0</v>
      </c>
      <c r="AA136" s="78">
        <f>SUM(車種別台数表24.12:車種別台数表25.01!AA136)</f>
        <v>0</v>
      </c>
      <c r="AB136" s="49"/>
      <c r="AC136" s="78">
        <f>SUM(車種別台数表24.12:車種別台数表25.01!AC136)</f>
        <v>0</v>
      </c>
      <c r="AD136" s="79"/>
      <c r="AE136" s="230"/>
    </row>
    <row r="137" spans="1:32" ht="15.75" customHeight="1">
      <c r="A137" s="229"/>
      <c r="B137" s="49"/>
      <c r="C137" s="78">
        <f>SUM(車種別台数表24.12:車種別台数表25.01!C137)</f>
        <v>0</v>
      </c>
      <c r="D137" s="49"/>
      <c r="E137" s="78">
        <f>SUM(車種別台数表24.12:車種別台数表25.01!E137)</f>
        <v>0</v>
      </c>
      <c r="F137" s="49"/>
      <c r="G137" s="78">
        <f>SUM(車種別台数表24.12:車種別台数表25.01!G137)</f>
        <v>0</v>
      </c>
      <c r="H137" s="49"/>
      <c r="I137" s="78">
        <f>SUM(車種別台数表24.12:車種別台数表25.01!I137)</f>
        <v>0</v>
      </c>
      <c r="J137" s="49"/>
      <c r="K137" s="78">
        <f>SUM(車種別台数表24.12:車種別台数表25.01!K137)</f>
        <v>0</v>
      </c>
      <c r="L137" s="49"/>
      <c r="M137" s="78">
        <f>SUM(車種別台数表24.12:車種別台数表25.01!M137)</f>
        <v>0</v>
      </c>
      <c r="N137" s="49"/>
      <c r="O137" s="78">
        <f>SUM(車種別台数表24.12:車種別台数表25.01!O137)</f>
        <v>0</v>
      </c>
      <c r="P137" s="49"/>
      <c r="Q137" s="78">
        <f>SUM(車種別台数表24.12:車種別台数表25.01!Q137)</f>
        <v>0</v>
      </c>
      <c r="R137" s="49"/>
      <c r="S137" s="78">
        <f>SUM(車種別台数表24.12:車種別台数表25.01!S137)</f>
        <v>0</v>
      </c>
      <c r="T137" s="49"/>
      <c r="U137" s="78">
        <f>SUM(車種別台数表24.12:車種別台数表25.01!U137)</f>
        <v>0</v>
      </c>
      <c r="V137" s="49"/>
      <c r="W137" s="78">
        <f>SUM(車種別台数表24.12:車種別台数表25.01!W137)</f>
        <v>0</v>
      </c>
      <c r="X137" s="49"/>
      <c r="Y137" s="78">
        <f>SUM(車種別台数表24.12:車種別台数表25.01!Y137)</f>
        <v>0</v>
      </c>
      <c r="AA137" s="78">
        <f>SUM(車種別台数表24.12:車種別台数表25.01!AA137)</f>
        <v>0</v>
      </c>
      <c r="AB137" s="49"/>
      <c r="AC137" s="78">
        <f>SUM(車種別台数表24.12:車種別台数表25.01!AC137)</f>
        <v>0</v>
      </c>
      <c r="AD137" s="79"/>
      <c r="AE137" s="230"/>
    </row>
    <row r="138" spans="1:32" ht="15.75" customHeight="1">
      <c r="A138" s="229"/>
      <c r="B138" s="49"/>
      <c r="C138" s="78">
        <f>SUM(車種別台数表24.12:車種別台数表25.01!C138)</f>
        <v>0</v>
      </c>
      <c r="D138" s="49"/>
      <c r="E138" s="78">
        <f>SUM(車種別台数表24.12:車種別台数表25.01!E138)</f>
        <v>0</v>
      </c>
      <c r="F138" s="49"/>
      <c r="G138" s="78">
        <f>SUM(車種別台数表24.12:車種別台数表25.01!G138)</f>
        <v>0</v>
      </c>
      <c r="H138" s="49"/>
      <c r="I138" s="78">
        <f>SUM(車種別台数表24.12:車種別台数表25.01!I138)</f>
        <v>0</v>
      </c>
      <c r="J138" s="49"/>
      <c r="K138" s="78">
        <f>SUM(車種別台数表24.12:車種別台数表25.01!K138)</f>
        <v>0</v>
      </c>
      <c r="L138" s="49"/>
      <c r="M138" s="78">
        <f>SUM(車種別台数表24.12:車種別台数表25.01!M138)</f>
        <v>0</v>
      </c>
      <c r="N138" s="49"/>
      <c r="O138" s="78">
        <f>SUM(車種別台数表24.12:車種別台数表25.01!O138)</f>
        <v>0</v>
      </c>
      <c r="P138" s="49"/>
      <c r="Q138" s="78">
        <f>SUM(車種別台数表24.12:車種別台数表25.01!Q138)</f>
        <v>0</v>
      </c>
      <c r="R138" s="49"/>
      <c r="S138" s="78">
        <f>SUM(車種別台数表24.12:車種別台数表25.01!S138)</f>
        <v>0</v>
      </c>
      <c r="T138" s="49"/>
      <c r="U138" s="78">
        <f>SUM(車種別台数表24.12:車種別台数表25.01!U138)</f>
        <v>0</v>
      </c>
      <c r="W138" s="78">
        <f>SUM(車種別台数表24.12:車種別台数表25.01!W138)</f>
        <v>0</v>
      </c>
      <c r="X138" s="49"/>
      <c r="Y138" s="78">
        <f>SUM(車種別台数表24.12:車種別台数表25.01!Y138)</f>
        <v>0</v>
      </c>
      <c r="AA138" s="78">
        <f>SUM(車種別台数表24.12:車種別台数表25.01!AA138)</f>
        <v>0</v>
      </c>
      <c r="AB138" s="49"/>
      <c r="AC138" s="78">
        <f>SUM(車種別台数表24.12:車種別台数表25.01!AC138)</f>
        <v>0</v>
      </c>
      <c r="AD138" s="79"/>
      <c r="AE138" s="230"/>
    </row>
    <row r="139" spans="1:32" ht="15.75" customHeight="1">
      <c r="A139" s="229"/>
      <c r="B139" s="49"/>
      <c r="C139" s="78">
        <f>SUM(車種別台数表24.12:車種別台数表25.01!C139)</f>
        <v>0</v>
      </c>
      <c r="D139" s="49"/>
      <c r="E139" s="78">
        <f>SUM(車種別台数表24.12:車種別台数表25.01!E139)</f>
        <v>0</v>
      </c>
      <c r="F139" s="49"/>
      <c r="G139" s="78">
        <f>SUM(車種別台数表24.12:車種別台数表25.01!G139)</f>
        <v>0</v>
      </c>
      <c r="H139" s="49"/>
      <c r="I139" s="78">
        <f>SUM(車種別台数表24.12:車種別台数表25.01!I139)</f>
        <v>0</v>
      </c>
      <c r="J139" s="49"/>
      <c r="K139" s="78">
        <f>SUM(車種別台数表24.12:車種別台数表25.01!K139)</f>
        <v>0</v>
      </c>
      <c r="L139" s="49"/>
      <c r="M139" s="78">
        <f>SUM(車種別台数表24.12:車種別台数表25.01!M139)</f>
        <v>0</v>
      </c>
      <c r="N139" s="49"/>
      <c r="O139" s="78">
        <f>SUM(車種別台数表24.12:車種別台数表25.01!O139)</f>
        <v>0</v>
      </c>
      <c r="P139" s="49"/>
      <c r="Q139" s="78">
        <f>SUM(車種別台数表24.12:車種別台数表25.01!Q139)</f>
        <v>0</v>
      </c>
      <c r="R139" s="49"/>
      <c r="S139" s="78">
        <f>SUM(車種別台数表24.12:車種別台数表25.01!S139)</f>
        <v>0</v>
      </c>
      <c r="T139" s="49"/>
      <c r="U139" s="78">
        <f>SUM(車種別台数表24.12:車種別台数表25.01!U139)</f>
        <v>0</v>
      </c>
      <c r="V139" s="52"/>
      <c r="W139" s="78">
        <f>SUM(車種別台数表24.12:車種別台数表25.01!W139)</f>
        <v>0</v>
      </c>
      <c r="X139" s="49"/>
      <c r="Y139" s="78">
        <f>SUM(車種別台数表24.12:車種別台数表25.01!Y139)</f>
        <v>0</v>
      </c>
      <c r="AA139" s="78">
        <f>SUM(車種別台数表24.12:車種別台数表25.01!AA139)</f>
        <v>0</v>
      </c>
      <c r="AB139" s="49"/>
      <c r="AC139" s="78">
        <f>SUM(車種別台数表24.12:車種別台数表25.01!AC139)</f>
        <v>0</v>
      </c>
      <c r="AD139" s="79"/>
      <c r="AE139" s="230"/>
    </row>
    <row r="140" spans="1:32" ht="15.75" customHeight="1">
      <c r="A140" s="229"/>
      <c r="B140" s="49"/>
      <c r="C140" s="78">
        <f>SUM(車種別台数表24.12:車種別台数表25.01!C140)</f>
        <v>0</v>
      </c>
      <c r="D140" s="49"/>
      <c r="E140" s="78">
        <f>SUM(車種別台数表24.12:車種別台数表25.01!E140)</f>
        <v>0</v>
      </c>
      <c r="F140" s="49"/>
      <c r="G140" s="78">
        <f>SUM(車種別台数表24.12:車種別台数表25.01!G140)</f>
        <v>0</v>
      </c>
      <c r="H140" s="49"/>
      <c r="I140" s="78">
        <f>SUM(車種別台数表24.12:車種別台数表25.01!I140)</f>
        <v>0</v>
      </c>
      <c r="J140" s="49"/>
      <c r="K140" s="78">
        <f>SUM(車種別台数表24.12:車種別台数表25.01!K140)</f>
        <v>0</v>
      </c>
      <c r="L140" s="49"/>
      <c r="M140" s="78">
        <f>SUM(車種別台数表24.12:車種別台数表25.01!M140)</f>
        <v>0</v>
      </c>
      <c r="N140" s="49"/>
      <c r="O140" s="78">
        <f>SUM(車種別台数表24.12:車種別台数表25.01!O140)</f>
        <v>0</v>
      </c>
      <c r="P140" s="49"/>
      <c r="Q140" s="78">
        <f>SUM(車種別台数表24.12:車種別台数表25.01!Q140)</f>
        <v>0</v>
      </c>
      <c r="R140" s="49"/>
      <c r="S140" s="78">
        <f>SUM(車種別台数表24.12:車種別台数表25.01!S140)</f>
        <v>0</v>
      </c>
      <c r="T140" s="49"/>
      <c r="U140" s="78">
        <f>SUM(車種別台数表24.12:車種別台数表25.01!U140)</f>
        <v>0</v>
      </c>
      <c r="W140" s="78">
        <f>SUM(車種別台数表24.12:車種別台数表25.01!W140)</f>
        <v>0</v>
      </c>
      <c r="X140" s="49"/>
      <c r="Y140" s="78">
        <f>SUM(車種別台数表24.12:車種別台数表25.01!Y140)</f>
        <v>0</v>
      </c>
      <c r="AA140" s="78">
        <f>SUM(車種別台数表24.12:車種別台数表25.01!AA140)</f>
        <v>0</v>
      </c>
      <c r="AB140" s="49"/>
      <c r="AC140" s="78">
        <f>SUM(車種別台数表24.12:車種別台数表25.01!AC140)</f>
        <v>0</v>
      </c>
      <c r="AD140" s="79"/>
      <c r="AE140" s="230"/>
    </row>
    <row r="141" spans="1:32" ht="15.75" customHeight="1">
      <c r="A141" s="229"/>
      <c r="B141" s="49"/>
      <c r="C141" s="78">
        <f>SUM(車種別台数表24.12:車種別台数表25.01!C141)</f>
        <v>0</v>
      </c>
      <c r="D141" s="49"/>
      <c r="E141" s="78">
        <f>SUM(車種別台数表24.12:車種別台数表25.01!E141)</f>
        <v>0</v>
      </c>
      <c r="F141" s="49"/>
      <c r="G141" s="78">
        <f>SUM(車種別台数表24.12:車種別台数表25.01!G141)</f>
        <v>0</v>
      </c>
      <c r="H141" s="49"/>
      <c r="I141" s="78">
        <f>SUM(車種別台数表24.12:車種別台数表25.01!I141)</f>
        <v>0</v>
      </c>
      <c r="J141" s="49"/>
      <c r="K141" s="78">
        <f>SUM(車種別台数表24.12:車種別台数表25.01!K141)</f>
        <v>0</v>
      </c>
      <c r="L141" s="49"/>
      <c r="M141" s="78">
        <f>SUM(車種別台数表24.12:車種別台数表25.01!M141)</f>
        <v>0</v>
      </c>
      <c r="O141" s="78">
        <f>SUM(車種別台数表24.12:車種別台数表25.01!O141)</f>
        <v>0</v>
      </c>
      <c r="P141" s="49"/>
      <c r="Q141" s="78">
        <f>SUM(車種別台数表24.12:車種別台数表25.01!Q141)</f>
        <v>0</v>
      </c>
      <c r="R141" s="49"/>
      <c r="S141" s="78">
        <f>SUM(車種別台数表24.12:車種別台数表25.01!S141)</f>
        <v>0</v>
      </c>
      <c r="T141" s="49"/>
      <c r="U141" s="78">
        <f>SUM(車種別台数表24.12:車種別台数表25.01!U141)</f>
        <v>0</v>
      </c>
      <c r="V141" s="49"/>
      <c r="W141" s="78">
        <f>SUM(車種別台数表24.12:車種別台数表25.01!W141)</f>
        <v>0</v>
      </c>
      <c r="X141" s="49"/>
      <c r="Y141" s="78">
        <f>SUM(車種別台数表24.12:車種別台数表25.01!Y141)</f>
        <v>0</v>
      </c>
      <c r="AA141" s="78">
        <f>SUM(車種別台数表24.12:車種別台数表25.01!AA141)</f>
        <v>0</v>
      </c>
      <c r="AB141" s="49"/>
      <c r="AC141" s="78">
        <f>SUM(車種別台数表24.12:車種別台数表25.01!AC141)</f>
        <v>0</v>
      </c>
      <c r="AD141" s="54" t="s">
        <v>120</v>
      </c>
      <c r="AE141" s="230"/>
    </row>
    <row r="142" spans="1:32" ht="15.75" customHeight="1">
      <c r="A142" s="229"/>
      <c r="B142" s="49"/>
      <c r="C142" s="78">
        <f>SUM(車種別台数表24.12:車種別台数表25.01!C142)</f>
        <v>0</v>
      </c>
      <c r="D142" s="49"/>
      <c r="E142" s="78">
        <f>SUM(車種別台数表24.12:車種別台数表25.01!E142)</f>
        <v>0</v>
      </c>
      <c r="F142" s="49"/>
      <c r="G142" s="78">
        <f>SUM(車種別台数表24.12:車種別台数表25.01!G142)</f>
        <v>0</v>
      </c>
      <c r="H142" s="49"/>
      <c r="I142" s="78">
        <f>SUM(車種別台数表24.12:車種別台数表25.01!I142)</f>
        <v>0</v>
      </c>
      <c r="J142" s="49"/>
      <c r="K142" s="78">
        <f>SUM(車種別台数表24.12:車種別台数表25.01!K142)</f>
        <v>0</v>
      </c>
      <c r="L142" s="49"/>
      <c r="M142" s="78">
        <f>SUM(車種別台数表24.12:車種別台数表25.01!M142)</f>
        <v>0</v>
      </c>
      <c r="N142" s="49"/>
      <c r="O142" s="78">
        <f>SUM(車種別台数表24.12:車種別台数表25.01!O142)</f>
        <v>0</v>
      </c>
      <c r="P142" s="49"/>
      <c r="Q142" s="78">
        <f>SUM(車種別台数表24.12:車種別台数表25.01!Q142)</f>
        <v>0</v>
      </c>
      <c r="R142" s="49"/>
      <c r="S142" s="78">
        <f>SUM(車種別台数表24.12:車種別台数表25.01!S142)</f>
        <v>0</v>
      </c>
      <c r="T142" s="49"/>
      <c r="U142" s="78">
        <f>SUM(車種別台数表24.12:車種別台数表25.01!U142)</f>
        <v>0</v>
      </c>
      <c r="V142" s="49"/>
      <c r="W142" s="78">
        <f>SUM(車種別台数表24.12:車種別台数表25.01!W142)</f>
        <v>0</v>
      </c>
      <c r="X142" s="49"/>
      <c r="Y142" s="78">
        <f>SUM(車種別台数表24.12:車種別台数表25.01!Y142)</f>
        <v>0</v>
      </c>
      <c r="AA142" s="78">
        <f>SUM(車種別台数表24.12:車種別台数表25.01!AA142)</f>
        <v>0</v>
      </c>
      <c r="AB142" s="49"/>
      <c r="AC142" s="78">
        <f>SUM(車種別台数表24.12:車種別台数表25.01!AC142)</f>
        <v>0</v>
      </c>
      <c r="AD142" s="91">
        <f>SUM(車種別台数表24.12:車種別台数表25.01!AD142)</f>
        <v>71861</v>
      </c>
      <c r="AE142" s="230"/>
    </row>
    <row r="143" spans="1:32" s="233" customFormat="1" ht="15.75" customHeight="1">
      <c r="A143" s="229"/>
      <c r="B143" s="49"/>
      <c r="C143" s="78">
        <f>SUM(車種別台数表24.12:車種別台数表25.01!C143)</f>
        <v>0</v>
      </c>
      <c r="D143" s="49"/>
      <c r="E143" s="78">
        <f>SUM(車種別台数表24.12:車種別台数表25.01!E143)</f>
        <v>0</v>
      </c>
      <c r="F143" s="49"/>
      <c r="G143" s="78">
        <f>SUM(車種別台数表24.12:車種別台数表25.01!G143)</f>
        <v>0</v>
      </c>
      <c r="H143" s="49"/>
      <c r="I143" s="78">
        <f>SUM(車種別台数表24.12:車種別台数表25.01!I143)</f>
        <v>0</v>
      </c>
      <c r="J143" s="49"/>
      <c r="K143" s="78">
        <f>SUM(車種別台数表24.12:車種別台数表25.01!K143)</f>
        <v>0</v>
      </c>
      <c r="L143" s="49"/>
      <c r="M143" s="78">
        <f>SUM(車種別台数表24.12:車種別台数表25.01!M143)</f>
        <v>0</v>
      </c>
      <c r="N143" s="49"/>
      <c r="O143" s="78">
        <f>SUM(車種別台数表24.12:車種別台数表25.01!O143)</f>
        <v>0</v>
      </c>
      <c r="P143" s="49"/>
      <c r="Q143" s="78">
        <f>SUM(車種別台数表24.12:車種別台数表25.01!Q143)</f>
        <v>0</v>
      </c>
      <c r="R143" s="49"/>
      <c r="S143" s="78">
        <f>SUM(車種別台数表24.12:車種別台数表25.01!S143)</f>
        <v>0</v>
      </c>
      <c r="T143" s="49"/>
      <c r="U143" s="78">
        <f>SUM(車種別台数表24.12:車種別台数表25.01!U143)</f>
        <v>1888</v>
      </c>
      <c r="V143" s="49"/>
      <c r="W143" s="78">
        <f>SUM(車種別台数表24.12:車種別台数表25.01!W143)</f>
        <v>0</v>
      </c>
      <c r="X143" s="49"/>
      <c r="Y143" s="78">
        <f>SUM(車種別台数表24.12:車種別台数表25.01!Y143)</f>
        <v>0</v>
      </c>
      <c r="Z143" s="50"/>
      <c r="AA143" s="78">
        <f>SUM(車種別台数表24.12:車種別台数表25.01!AA143)</f>
        <v>0</v>
      </c>
      <c r="AB143" s="49"/>
      <c r="AC143" s="78">
        <f>SUM(車種別台数表24.12:車種別台数表25.01!AC143)</f>
        <v>0</v>
      </c>
      <c r="AD143" s="54" t="s">
        <v>121</v>
      </c>
      <c r="AE143" s="230"/>
      <c r="AF143" s="210"/>
    </row>
    <row r="144" spans="1:32" s="233" customFormat="1" ht="17.25" customHeight="1">
      <c r="A144" s="229"/>
      <c r="B144" s="49" t="s">
        <v>12</v>
      </c>
      <c r="C144" s="78">
        <f>SUM(車種別台数表24.12:車種別台数表25.01!C144)</f>
        <v>4</v>
      </c>
      <c r="D144" s="49" t="s">
        <v>12</v>
      </c>
      <c r="E144" s="78">
        <f>SUM(車種別台数表24.12:車種別台数表25.01!E144)</f>
        <v>0</v>
      </c>
      <c r="F144" s="49"/>
      <c r="G144" s="78">
        <f>SUM(車種別台数表24.12:車種別台数表25.01!G144)</f>
        <v>0</v>
      </c>
      <c r="H144" s="49" t="s">
        <v>12</v>
      </c>
      <c r="I144" s="78">
        <f>SUM(車種別台数表24.12:車種別台数表25.01!I144)</f>
        <v>0</v>
      </c>
      <c r="J144" s="49"/>
      <c r="K144" s="78">
        <f>SUM(車種別台数表24.12:車種別台数表25.01!K144)</f>
        <v>0</v>
      </c>
      <c r="L144" s="49" t="s">
        <v>12</v>
      </c>
      <c r="M144" s="78">
        <f>SUM(車種別台数表24.12:車種別台数表25.01!M144)</f>
        <v>0</v>
      </c>
      <c r="N144" s="49" t="s">
        <v>12</v>
      </c>
      <c r="O144" s="78">
        <f>SUM(車種別台数表24.12:車種別台数表25.01!O144)</f>
        <v>0</v>
      </c>
      <c r="P144" s="49"/>
      <c r="Q144" s="78">
        <f>SUM(車種別台数表24.12:車種別台数表25.01!Q144)</f>
        <v>0</v>
      </c>
      <c r="R144" s="49" t="s">
        <v>12</v>
      </c>
      <c r="S144" s="78">
        <f>SUM(車種別台数表24.12:車種別台数表25.01!S144)</f>
        <v>4</v>
      </c>
      <c r="T144" s="49" t="s">
        <v>12</v>
      </c>
      <c r="U144" s="78">
        <f>SUM(車種別台数表24.12:車種別台数表25.01!U144)</f>
        <v>55</v>
      </c>
      <c r="V144" s="49" t="s">
        <v>12</v>
      </c>
      <c r="W144" s="78">
        <f>SUM(車種別台数表24.12:車種別台数表25.01!W144)</f>
        <v>2</v>
      </c>
      <c r="X144" s="49"/>
      <c r="Y144" s="78">
        <f>SUM(車種別台数表24.12:車種別台数表25.01!Y144)</f>
        <v>0</v>
      </c>
      <c r="Z144" s="50" t="s">
        <v>12</v>
      </c>
      <c r="AA144" s="78">
        <f>SUM(車種別台数表24.12:車種別台数表25.01!AA144)</f>
        <v>2</v>
      </c>
      <c r="AB144" s="49" t="s">
        <v>12</v>
      </c>
      <c r="AC144" s="78">
        <f>SUM(車種別台数表24.12:車種別台数表25.01!AC144)</f>
        <v>20</v>
      </c>
      <c r="AD144" s="93">
        <f>IF(ISERROR(AD145/AD142),"",AD145/AD142)</f>
        <v>1.0309625527059183</v>
      </c>
      <c r="AE144" s="230"/>
      <c r="AF144" s="210"/>
    </row>
    <row r="145" spans="1:32" s="233" customFormat="1" ht="15.75" customHeight="1">
      <c r="A145" s="234" t="s">
        <v>122</v>
      </c>
      <c r="B145" s="63" t="s">
        <v>39</v>
      </c>
      <c r="C145" s="106">
        <f>SUM(車種別台数表24.12:車種別台数表25.01!C145)</f>
        <v>2073</v>
      </c>
      <c r="D145" s="63" t="s">
        <v>436</v>
      </c>
      <c r="E145" s="106">
        <f>SUM(車種別台数表24.12:車種別台数表25.01!E145)</f>
        <v>484</v>
      </c>
      <c r="F145" s="63" t="s">
        <v>40</v>
      </c>
      <c r="G145" s="106">
        <f>SUM(車種別台数表24.12:車種別台数表25.01!G145)</f>
        <v>0</v>
      </c>
      <c r="H145" s="63" t="s">
        <v>41</v>
      </c>
      <c r="I145" s="106">
        <f>SUM(車種別台数表24.12:車種別台数表25.01!I145)</f>
        <v>12234</v>
      </c>
      <c r="J145" s="63" t="s">
        <v>42</v>
      </c>
      <c r="K145" s="106">
        <f>SUM(車種別台数表24.12:車種別台数表25.01!K145)</f>
        <v>0</v>
      </c>
      <c r="L145" s="63" t="s">
        <v>43</v>
      </c>
      <c r="M145" s="106">
        <f>SUM(車種別台数表24.12:車種別台数表25.01!M145)</f>
        <v>1977</v>
      </c>
      <c r="N145" s="63" t="s">
        <v>44</v>
      </c>
      <c r="O145" s="106">
        <f>SUM(車種別台数表24.12:車種別台数表25.01!O145)</f>
        <v>687</v>
      </c>
      <c r="P145" s="63" t="s">
        <v>45</v>
      </c>
      <c r="Q145" s="106">
        <f>SUM(車種別台数表24.12:車種別台数表25.01!Q145)</f>
        <v>0</v>
      </c>
      <c r="R145" s="63" t="s">
        <v>46</v>
      </c>
      <c r="S145" s="106">
        <f>SUM(車種別台数表24.12:車種別台数表25.01!S145)</f>
        <v>6549</v>
      </c>
      <c r="T145" s="63" t="s">
        <v>47</v>
      </c>
      <c r="U145" s="106">
        <f>SUM(車種別台数表24.12:車種別台数表25.01!U145)</f>
        <v>11957</v>
      </c>
      <c r="V145" s="63" t="s">
        <v>48</v>
      </c>
      <c r="W145" s="106">
        <f>SUM(車種別台数表24.12:車種別台数表25.01!W145)</f>
        <v>37905</v>
      </c>
      <c r="X145" s="63" t="s">
        <v>278</v>
      </c>
      <c r="Y145" s="106">
        <f>SUM(車種別台数表24.12:車種別台数表25.01!Y145)</f>
        <v>0</v>
      </c>
      <c r="Z145" s="63" t="s">
        <v>49</v>
      </c>
      <c r="AA145" s="106">
        <f>SUM(車種別台数表24.12:車種別台数表25.01!AA145)</f>
        <v>2</v>
      </c>
      <c r="AB145" s="63" t="s">
        <v>50</v>
      </c>
      <c r="AC145" s="106">
        <f>SUM(車種別台数表24.12:車種別台数表25.01!AC145)</f>
        <v>218</v>
      </c>
      <c r="AD145" s="107">
        <f>SUM(B145:AC145)</f>
        <v>74086</v>
      </c>
      <c r="AE145" s="235" t="s">
        <v>122</v>
      </c>
    </row>
    <row r="146" spans="1:32" s="233" customFormat="1" ht="15.75" customHeight="1">
      <c r="A146" s="236" t="s">
        <v>123</v>
      </c>
      <c r="B146" s="64" t="s">
        <v>124</v>
      </c>
      <c r="C146" s="109">
        <f>SUM(車種別台数表24.12:車種別台数表25.01!C146)</f>
        <v>2111</v>
      </c>
      <c r="D146" s="64" t="s">
        <v>437</v>
      </c>
      <c r="E146" s="109">
        <f>SUM(車種別台数表24.12:車種別台数表25.01!E146)</f>
        <v>11377</v>
      </c>
      <c r="F146" s="64" t="s">
        <v>125</v>
      </c>
      <c r="G146" s="109">
        <f>SUM(車種別台数表24.12:車種別台数表25.01!G146)</f>
        <v>4448</v>
      </c>
      <c r="H146" s="64" t="s">
        <v>270</v>
      </c>
      <c r="I146" s="109">
        <f>SUM(車種別台数表24.12:車種別台数表25.01!I146)</f>
        <v>37728</v>
      </c>
      <c r="J146" s="64" t="s">
        <v>271</v>
      </c>
      <c r="K146" s="109">
        <f>SUM(車種別台数表24.12:車種別台数表25.01!K146)</f>
        <v>8350</v>
      </c>
      <c r="L146" s="64" t="s">
        <v>272</v>
      </c>
      <c r="M146" s="109">
        <f>SUM(車種別台数表24.12:車種別台数表25.01!M146)</f>
        <v>11461</v>
      </c>
      <c r="N146" s="64" t="s">
        <v>126</v>
      </c>
      <c r="O146" s="109">
        <f>SUM(車種別台数表24.12:車種別台数表25.01!O146)</f>
        <v>4454</v>
      </c>
      <c r="P146" s="64" t="s">
        <v>127</v>
      </c>
      <c r="Q146" s="109">
        <f>SUM(車種別台数表24.12:車種別台数表25.01!Q146)</f>
        <v>4384</v>
      </c>
      <c r="R146" s="64" t="s">
        <v>128</v>
      </c>
      <c r="S146" s="109">
        <f>SUM(車種別台数表24.12:車種別台数表25.01!S146)</f>
        <v>25733</v>
      </c>
      <c r="T146" s="64" t="s">
        <v>273</v>
      </c>
      <c r="U146" s="109">
        <f>SUM(車種別台数表24.12:車種別台数表25.01!U146)</f>
        <v>14742</v>
      </c>
      <c r="V146" s="64" t="s">
        <v>274</v>
      </c>
      <c r="W146" s="109">
        <f>SUM(車種別台数表24.12:車種別台数表25.01!W146)</f>
        <v>124384</v>
      </c>
      <c r="X146" s="64" t="s">
        <v>277</v>
      </c>
      <c r="Y146" s="109">
        <f>SUM(車種別台数表24.12:車種別台数表25.01!Y146)</f>
        <v>1129</v>
      </c>
      <c r="Z146" s="64" t="s">
        <v>129</v>
      </c>
      <c r="AA146" s="109">
        <f>SUM(車種別台数表24.12:車種別台数表25.01!AA146)</f>
        <v>1863</v>
      </c>
      <c r="AB146" s="64" t="s">
        <v>130</v>
      </c>
      <c r="AC146" s="109">
        <f>SUM(車種別台数表24.12:車種別台数表25.01!AC146)</f>
        <v>23380</v>
      </c>
      <c r="AD146" s="110">
        <f>SUM(C146:AC146)</f>
        <v>275544</v>
      </c>
      <c r="AE146" s="237" t="s">
        <v>123</v>
      </c>
    </row>
    <row r="147" spans="1:32" s="233" customFormat="1" ht="3.75" customHeight="1">
      <c r="A147" s="238"/>
      <c r="B147" s="50"/>
      <c r="C147" s="101">
        <f>SUM(車種別台数表24.12:車種別台数表25.01!C147)</f>
        <v>0</v>
      </c>
      <c r="D147" s="50"/>
      <c r="E147" s="101">
        <f>SUM(車種別台数表24.12:車種別台数表25.01!E147)</f>
        <v>0</v>
      </c>
      <c r="F147" s="50"/>
      <c r="G147" s="101">
        <f>SUM(車種別台数表24.12:車種別台数表25.01!G147)</f>
        <v>0</v>
      </c>
      <c r="H147" s="50"/>
      <c r="I147" s="101">
        <f>SUM(車種別台数表24.12:車種別台数表25.01!I147)</f>
        <v>0</v>
      </c>
      <c r="J147" s="50"/>
      <c r="K147" s="101">
        <f>SUM(車種別台数表24.12:車種別台数表25.01!K147)</f>
        <v>0</v>
      </c>
      <c r="L147" s="50"/>
      <c r="M147" s="101">
        <f>SUM(車種別台数表24.12:車種別台数表25.01!M147)</f>
        <v>0</v>
      </c>
      <c r="N147" s="50"/>
      <c r="O147" s="101">
        <f>SUM(車種別台数表24.12:車種別台数表25.01!O147)</f>
        <v>0</v>
      </c>
      <c r="P147" s="50"/>
      <c r="Q147" s="101">
        <f>SUM(車種別台数表24.12:車種別台数表25.01!Q147)</f>
        <v>0</v>
      </c>
      <c r="R147" s="50"/>
      <c r="S147" s="101">
        <f>SUM(車種別台数表24.12:車種別台数表25.01!S147)</f>
        <v>0</v>
      </c>
      <c r="T147" s="50"/>
      <c r="U147" s="101">
        <f>SUM(車種別台数表24.12:車種別台数表25.01!U147)</f>
        <v>0</v>
      </c>
      <c r="V147" s="50"/>
      <c r="W147" s="101">
        <f>SUM(車種別台数表24.12:車種別台数表25.01!W147)</f>
        <v>0</v>
      </c>
      <c r="X147" s="50"/>
      <c r="Y147" s="101">
        <f>SUM(車種別台数表24.12:車種別台数表25.01!Y147)</f>
        <v>0</v>
      </c>
      <c r="Z147" s="50"/>
      <c r="AA147" s="101">
        <f>SUM(車種別台数表24.12:車種別台数表25.01!AA147)</f>
        <v>0</v>
      </c>
      <c r="AB147" s="50"/>
      <c r="AC147" s="101">
        <f>SUM(車種別台数表24.12:車種別台数表25.01!AC147)</f>
        <v>0</v>
      </c>
      <c r="AD147" s="101"/>
      <c r="AE147" s="238"/>
    </row>
    <row r="148" spans="1:32" ht="15.75" customHeight="1">
      <c r="A148" s="239" t="s">
        <v>131</v>
      </c>
      <c r="B148" s="65" t="s">
        <v>132</v>
      </c>
      <c r="C148" s="114">
        <f>SUM(車種別台数表24.12:車種別台数表25.01!C148)</f>
        <v>1807</v>
      </c>
      <c r="D148" s="65" t="s">
        <v>438</v>
      </c>
      <c r="E148" s="114">
        <f>SUM(車種別台数表24.12:車種別台数表25.01!E148)</f>
        <v>11261</v>
      </c>
      <c r="F148" s="65" t="s">
        <v>133</v>
      </c>
      <c r="G148" s="114">
        <f>SUM(車種別台数表24.12:車種別台数表25.01!G148)</f>
        <v>4891</v>
      </c>
      <c r="H148" s="65" t="s">
        <v>134</v>
      </c>
      <c r="I148" s="114">
        <f>SUM(車種別台数表24.12:車種別台数表25.01!I148)</f>
        <v>41683</v>
      </c>
      <c r="J148" s="65" t="s">
        <v>135</v>
      </c>
      <c r="K148" s="114">
        <f>SUM(車種別台数表24.12:車種別台数表25.01!K148)</f>
        <v>7151</v>
      </c>
      <c r="L148" s="66" t="s">
        <v>136</v>
      </c>
      <c r="M148" s="114">
        <f>SUM(車種別台数表24.12:車種別台数表25.01!M148)</f>
        <v>10735</v>
      </c>
      <c r="N148" s="66" t="s">
        <v>137</v>
      </c>
      <c r="O148" s="114">
        <f>SUM(車種別台数表24.12:車種別台数表25.01!O148)</f>
        <v>3316</v>
      </c>
      <c r="P148" s="66" t="s">
        <v>138</v>
      </c>
      <c r="Q148" s="114">
        <f>SUM(車種別台数表24.12:車種別台数表25.01!Q148)</f>
        <v>5381</v>
      </c>
      <c r="R148" s="66" t="s">
        <v>139</v>
      </c>
      <c r="S148" s="114">
        <f>SUM(車種別台数表24.12:車種別台数表25.01!S148)</f>
        <v>30246</v>
      </c>
      <c r="T148" s="65" t="s">
        <v>140</v>
      </c>
      <c r="U148" s="114">
        <f>SUM(車種別台数表24.12:車種別台数表25.01!U148)</f>
        <v>11951</v>
      </c>
      <c r="V148" s="65" t="s">
        <v>141</v>
      </c>
      <c r="W148" s="114">
        <f>SUM(車種別台数表24.12:車種別台数表25.01!W148)</f>
        <v>127921</v>
      </c>
      <c r="X148" s="66" t="s">
        <v>276</v>
      </c>
      <c r="Y148" s="114">
        <f>SUM(車種別台数表24.12:車種別台数表25.01!Y148)</f>
        <v>1039</v>
      </c>
      <c r="Z148" s="65" t="s">
        <v>142</v>
      </c>
      <c r="AA148" s="114">
        <f>SUM(車種別台数表24.12:車種別台数表25.01!AA148)</f>
        <v>1699</v>
      </c>
      <c r="AB148" s="65" t="s">
        <v>143</v>
      </c>
      <c r="AC148" s="114">
        <f>SUM(車種別台数表24.12:車種別台数表25.01!AC148)</f>
        <v>22676</v>
      </c>
      <c r="AD148" s="115">
        <f>SUM(C148:AC148)</f>
        <v>281757</v>
      </c>
      <c r="AE148" s="240" t="s">
        <v>131</v>
      </c>
      <c r="AF148" s="233"/>
    </row>
    <row r="149" spans="1:32" ht="15.75" customHeight="1">
      <c r="A149" s="241" t="s">
        <v>144</v>
      </c>
      <c r="B149" s="317">
        <f>IF(ISERROR(C146/C148),"-",C146/C148)</f>
        <v>1.168234643054787</v>
      </c>
      <c r="C149" s="318"/>
      <c r="D149" s="317">
        <f>IF(ISERROR(E146/E148),"-",E146/E148)</f>
        <v>1.0103010389841045</v>
      </c>
      <c r="E149" s="318"/>
      <c r="F149" s="317">
        <f>IF(ISERROR(G146/G148),"-",G146/G148)</f>
        <v>0.90942547536291152</v>
      </c>
      <c r="G149" s="318"/>
      <c r="H149" s="317">
        <f>IF(ISERROR(I146/I148),"-",I146/I148)</f>
        <v>0.90511719405992852</v>
      </c>
      <c r="I149" s="318"/>
      <c r="J149" s="317">
        <f>IF(ISERROR(K146/K148),"-",K146/K148)</f>
        <v>1.1676688575024472</v>
      </c>
      <c r="K149" s="318"/>
      <c r="L149" s="317">
        <f>IF(ISERROR(M146/M148),"-",M146/M148)</f>
        <v>1.0676292501164415</v>
      </c>
      <c r="M149" s="318"/>
      <c r="N149" s="317">
        <f>IF(ISERROR(O146/O148),"-",O146/O148)</f>
        <v>1.3431845597104946</v>
      </c>
      <c r="O149" s="318"/>
      <c r="P149" s="317">
        <f>IF(ISERROR(Q146/Q148),"-",Q146/Q148)</f>
        <v>0.81471845381899277</v>
      </c>
      <c r="Q149" s="318"/>
      <c r="R149" s="317">
        <f>IF(ISERROR(S146/S148),"-",S146/S148)</f>
        <v>0.8507901871321828</v>
      </c>
      <c r="S149" s="318"/>
      <c r="T149" s="317">
        <f>IF(ISERROR(U146/U148),"-",U146/U148)</f>
        <v>1.2335369425152707</v>
      </c>
      <c r="U149" s="318"/>
      <c r="V149" s="317">
        <f>IF(ISERROR(W146/W148),"-",W146/W148)</f>
        <v>0.97235012234113238</v>
      </c>
      <c r="W149" s="318"/>
      <c r="X149" s="317">
        <f>IF(ISERROR(Y146/Y148),"-",Y146/Y148)</f>
        <v>1.0866217516843117</v>
      </c>
      <c r="Y149" s="318"/>
      <c r="Z149" s="317">
        <f>IF(ISERROR(AA146/AA148),"-",AA146/AA148)</f>
        <v>1.0965273690406121</v>
      </c>
      <c r="AA149" s="318"/>
      <c r="AB149" s="317">
        <f>IF(ISERROR(AC146/AC148),"-",AC146/AC148)</f>
        <v>1.0310460398659376</v>
      </c>
      <c r="AC149" s="318"/>
      <c r="AD149" s="118">
        <f>IF(ISERROR(AD146/AD148),"-",AD146/AD148)</f>
        <v>0.97794908378496359</v>
      </c>
      <c r="AE149" s="242" t="s">
        <v>144</v>
      </c>
      <c r="AF149" s="233"/>
    </row>
    <row r="150" spans="1:32" ht="14.25" customHeight="1">
      <c r="A150" s="236" t="s">
        <v>145</v>
      </c>
      <c r="B150" s="321">
        <f>IF(ISERROR(C146/$AD$146),"-",C146/$AD$146)</f>
        <v>7.6612083732543624E-3</v>
      </c>
      <c r="C150" s="322"/>
      <c r="D150" s="321">
        <f>IF(ISERROR(E146/$AD$146),"-",E146/$AD$146)</f>
        <v>4.1289231483900936E-2</v>
      </c>
      <c r="E150" s="322"/>
      <c r="F150" s="321">
        <f>IF(ISERROR(G146/$AD$146),"-",G146/$AD$146)</f>
        <v>1.6142612432134249E-2</v>
      </c>
      <c r="G150" s="322"/>
      <c r="H150" s="323">
        <f>IF(ISERROR(I146/$AD$146),"-",I146/$AD$146)</f>
        <v>0.13692187091716748</v>
      </c>
      <c r="I150" s="324"/>
      <c r="J150" s="321">
        <f>IF(ISERROR(K146/$AD$146),"-",K146/$AD$146)</f>
        <v>3.0303690154748424E-2</v>
      </c>
      <c r="K150" s="322"/>
      <c r="L150" s="321">
        <f>IF(ISERROR(M146/$AD$146),"-",M146/$AD$146)</f>
        <v>4.1594082977673259E-2</v>
      </c>
      <c r="M150" s="322"/>
      <c r="N150" s="321">
        <f>IF(ISERROR(O146/$AD$146),"-",O146/$AD$146)</f>
        <v>1.6164387538832273E-2</v>
      </c>
      <c r="O150" s="322"/>
      <c r="P150" s="321">
        <f>IF(ISERROR(Q146/$AD$146),"-",Q146/$AD$146)</f>
        <v>1.5910344627355341E-2</v>
      </c>
      <c r="Q150" s="322"/>
      <c r="R150" s="323">
        <f>IF(ISERROR(S146/$AD$146),"-",S146/$AD$146)</f>
        <v>9.3389803443370209E-2</v>
      </c>
      <c r="S150" s="324"/>
      <c r="T150" s="321">
        <f>IF(ISERROR(U146/$AD$146),"-",U146/$AD$146)</f>
        <v>5.3501437157042073E-2</v>
      </c>
      <c r="U150" s="322"/>
      <c r="V150" s="323">
        <f>IF(ISERROR(W146/$AD$146),"-",W146/$AD$146)</f>
        <v>0.45141247858781175</v>
      </c>
      <c r="W150" s="324"/>
      <c r="X150" s="321">
        <f>IF(ISERROR(Y146/$AD$146),"-",Y146/$AD$146)</f>
        <v>4.0973492436779608E-3</v>
      </c>
      <c r="Y150" s="322"/>
      <c r="Z150" s="321">
        <f>IF(ISERROR(AA146/$AD$146),"-",AA146/$AD$146)</f>
        <v>6.7611706297360857E-3</v>
      </c>
      <c r="AA150" s="322"/>
      <c r="AB150" s="321">
        <f>IF(ISERROR(AC146/$AD$146),"-",AC146/$AD$146)</f>
        <v>8.4850332433295594E-2</v>
      </c>
      <c r="AC150" s="322"/>
      <c r="AD150" s="120">
        <f>SUM(B150:AB150)</f>
        <v>1.0000000000000002</v>
      </c>
      <c r="AE150" s="243" t="s">
        <v>145</v>
      </c>
    </row>
    <row r="151" spans="1:32" ht="23.25" customHeight="1">
      <c r="A151" s="244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9"/>
      <c r="AA151" s="319"/>
      <c r="AB151" s="325" t="s">
        <v>146</v>
      </c>
      <c r="AC151" s="325"/>
      <c r="AD151" s="325"/>
    </row>
    <row r="152" spans="1:32" ht="14.25" customHeight="1">
      <c r="A152" s="244"/>
      <c r="C152" s="245"/>
      <c r="E152" s="245"/>
      <c r="G152" s="245"/>
      <c r="I152" s="245"/>
      <c r="K152" s="245"/>
      <c r="M152" s="245"/>
      <c r="O152" s="245"/>
      <c r="S152" s="245"/>
      <c r="T152" s="245"/>
      <c r="U152" s="245"/>
      <c r="W152" s="245"/>
      <c r="Y152" s="245"/>
      <c r="AA152" s="245"/>
      <c r="AC152" s="245"/>
      <c r="AD152" s="246">
        <f>AD22+AD30+AD35+AD47+AD116+AD142</f>
        <v>281757</v>
      </c>
    </row>
    <row r="153" spans="1:32" ht="14.25" customHeight="1">
      <c r="A153" s="244"/>
      <c r="C153" s="245"/>
      <c r="E153" s="245"/>
      <c r="G153" s="245"/>
      <c r="I153" s="245"/>
      <c r="R153" s="316"/>
      <c r="S153" s="316"/>
      <c r="T153" s="320"/>
      <c r="U153" s="320"/>
      <c r="V153" s="316"/>
      <c r="W153" s="316"/>
      <c r="AD153" s="208"/>
    </row>
    <row r="154" spans="1:32" ht="14.25" customHeight="1">
      <c r="A154" s="244"/>
      <c r="C154" s="245"/>
      <c r="E154" s="245"/>
      <c r="G154" s="245"/>
      <c r="I154" s="245"/>
      <c r="R154" s="316"/>
      <c r="S154" s="316"/>
      <c r="T154" s="245"/>
      <c r="U154" s="245"/>
      <c r="W154" s="245"/>
    </row>
    <row r="155" spans="1:32" ht="14.25" customHeight="1">
      <c r="A155" s="244"/>
      <c r="C155" s="245"/>
      <c r="E155" s="245"/>
      <c r="G155" s="245"/>
      <c r="I155" s="245"/>
      <c r="W155" s="245"/>
    </row>
    <row r="156" spans="1:32" ht="14.25" customHeight="1">
      <c r="A156" s="244"/>
      <c r="C156" s="245"/>
      <c r="E156" s="245"/>
      <c r="G156" s="245"/>
      <c r="I156" s="245"/>
      <c r="W156" s="245"/>
    </row>
    <row r="157" spans="1:32" ht="14.25" customHeight="1">
      <c r="A157" s="244"/>
      <c r="C157" s="245"/>
      <c r="E157" s="245"/>
      <c r="G157" s="245"/>
      <c r="W157" s="245"/>
    </row>
    <row r="158" spans="1:32" ht="14.25" customHeight="1">
      <c r="A158" s="244"/>
      <c r="C158" s="245"/>
      <c r="E158" s="245"/>
      <c r="G158" s="245"/>
      <c r="W158" s="245"/>
      <c r="AC158" s="50"/>
    </row>
    <row r="159" spans="1:32">
      <c r="A159" s="244"/>
      <c r="C159" s="245"/>
      <c r="E159" s="245"/>
      <c r="W159" s="245"/>
    </row>
    <row r="160" spans="1:32">
      <c r="A160" s="244"/>
      <c r="C160" s="245"/>
      <c r="E160" s="245"/>
      <c r="W160" s="245"/>
    </row>
    <row r="161" spans="1:23">
      <c r="A161" s="244"/>
      <c r="C161" s="245"/>
      <c r="E161" s="245"/>
      <c r="W161" s="245"/>
    </row>
    <row r="162" spans="1:23">
      <c r="A162" s="244"/>
      <c r="C162" s="245"/>
      <c r="E162" s="245"/>
      <c r="W162" s="245"/>
    </row>
    <row r="163" spans="1:23">
      <c r="A163" s="244"/>
      <c r="C163" s="245"/>
      <c r="E163" s="245"/>
      <c r="W163" s="245"/>
    </row>
    <row r="164" spans="1:23">
      <c r="C164" s="245"/>
      <c r="E164" s="245"/>
      <c r="W164" s="245"/>
    </row>
    <row r="165" spans="1:23">
      <c r="C165" s="245"/>
      <c r="E165" s="245"/>
      <c r="W165" s="245"/>
    </row>
    <row r="166" spans="1:23">
      <c r="C166" s="245"/>
      <c r="E166" s="245"/>
      <c r="W166" s="245"/>
    </row>
    <row r="167" spans="1:23">
      <c r="C167" s="245"/>
      <c r="E167" s="245"/>
      <c r="W167" s="245"/>
    </row>
    <row r="168" spans="1:23">
      <c r="C168" s="245"/>
      <c r="E168" s="245"/>
      <c r="W168" s="245"/>
    </row>
    <row r="169" spans="1:23">
      <c r="C169" s="245"/>
      <c r="E169" s="245"/>
      <c r="W169" s="245"/>
    </row>
    <row r="170" spans="1:23">
      <c r="C170" s="245"/>
      <c r="E170" s="245"/>
      <c r="W170" s="245"/>
    </row>
    <row r="171" spans="1:23">
      <c r="C171" s="245"/>
      <c r="E171" s="245"/>
      <c r="W171" s="245"/>
    </row>
    <row r="172" spans="1:23">
      <c r="E172" s="245"/>
      <c r="W172" s="245"/>
    </row>
    <row r="173" spans="1:23">
      <c r="E173" s="245"/>
    </row>
    <row r="174" spans="1:23">
      <c r="E174" s="245"/>
    </row>
    <row r="175" spans="1:23">
      <c r="E175" s="245"/>
    </row>
    <row r="176" spans="1:23">
      <c r="E176" s="245"/>
    </row>
    <row r="177" spans="5:5">
      <c r="E177" s="245"/>
    </row>
    <row r="178" spans="5:5">
      <c r="E178" s="245"/>
    </row>
  </sheetData>
  <sheetProtection selectLockedCells="1" selectUnlockedCells="1"/>
  <mergeCells count="50">
    <mergeCell ref="AB151:AD151"/>
    <mergeCell ref="N150:O150"/>
    <mergeCell ref="P150:Q150"/>
    <mergeCell ref="R150:S150"/>
    <mergeCell ref="T150:U150"/>
    <mergeCell ref="V150:W150"/>
    <mergeCell ref="X150:Y150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H149:I149"/>
    <mergeCell ref="J149:K149"/>
    <mergeCell ref="R153:S153"/>
    <mergeCell ref="T153:U153"/>
    <mergeCell ref="V153:W153"/>
    <mergeCell ref="R154:S154"/>
    <mergeCell ref="Z149:AA149"/>
    <mergeCell ref="T149:U149"/>
    <mergeCell ref="V149:W149"/>
    <mergeCell ref="X149:Y149"/>
    <mergeCell ref="Z151:AA151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</mergeCells>
  <phoneticPr fontId="3"/>
  <dataValidations count="1">
    <dataValidation type="list" allowBlank="1" showInputMessage="1" showErrorMessage="1" sqref="AD2" xr:uid="{00000000-0002-0000-0000-000000000000}">
      <formula1>年号</formula1>
    </dataValidation>
  </dataValidations>
  <hyperlinks>
    <hyperlink ref="AB151:AD151" r:id="rId1" display="kikaku@chibajihan.jp" xr:uid="{E9576F3B-D0E2-42F8-BC06-A1C91F8C5638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M131" activePane="bottomRight" state="frozen"/>
      <selection activeCell="P34" sqref="P34:P35"/>
      <selection pane="topRight" activeCell="P34" sqref="P34:P35"/>
      <selection pane="bottomLeft" activeCell="P34" sqref="P34:P35"/>
      <selection pane="bottomRight" activeCell="A3" sqref="A3:AG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5" t="s">
        <v>1</v>
      </c>
      <c r="C2" s="335"/>
      <c r="D2" s="335"/>
      <c r="E2" s="335"/>
      <c r="AA2" s="336" t="s">
        <v>163</v>
      </c>
      <c r="AB2" s="336"/>
      <c r="AC2" s="336"/>
      <c r="AD2" s="21">
        <v>2025.06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61</v>
      </c>
      <c r="H5" s="49"/>
      <c r="I5" s="78"/>
      <c r="J5" s="49" t="s">
        <v>322</v>
      </c>
      <c r="K5" s="78">
        <v>43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8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5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57</v>
      </c>
      <c r="L6" s="49"/>
      <c r="M6" s="78"/>
      <c r="N6" s="49"/>
      <c r="O6" s="78"/>
      <c r="P6" s="49" t="s">
        <v>327</v>
      </c>
      <c r="Q6" s="78">
        <v>15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9</v>
      </c>
      <c r="T8" s="49"/>
      <c r="U8" s="78"/>
      <c r="V8" s="49" t="s">
        <v>187</v>
      </c>
      <c r="W8" s="78">
        <v>20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2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7</v>
      </c>
      <c r="T10" s="49"/>
      <c r="U10" s="78"/>
      <c r="V10" s="49" t="s">
        <v>189</v>
      </c>
      <c r="W10" s="78">
        <v>18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>
        <v>3</v>
      </c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1</v>
      </c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10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345</v>
      </c>
      <c r="AE22" s="90"/>
      <c r="AF22" s="72">
        <v>0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285</v>
      </c>
      <c r="AG23" s="46" t="s">
        <v>473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1</v>
      </c>
      <c r="T24" s="49" t="s">
        <v>12</v>
      </c>
      <c r="U24" s="78">
        <v>2</v>
      </c>
      <c r="V24" s="49" t="s">
        <v>12</v>
      </c>
      <c r="W24" s="78"/>
      <c r="X24" s="49"/>
      <c r="Y24" s="78"/>
      <c r="Z24" s="50" t="s">
        <v>12</v>
      </c>
      <c r="AA24" s="53">
        <v>43</v>
      </c>
      <c r="AB24" s="49" t="s">
        <v>12</v>
      </c>
      <c r="AC24" s="78"/>
      <c r="AD24" s="93">
        <f>IF(ISERROR(AD25/AD22),"",AD25/AD22)</f>
        <v>0.89855072463768115</v>
      </c>
      <c r="AE24" s="90"/>
      <c r="AF24" s="72">
        <v>25</v>
      </c>
      <c r="AG24" s="46" t="s">
        <v>474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61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100</v>
      </c>
      <c r="L25" s="55" t="s">
        <v>43</v>
      </c>
      <c r="M25" s="95">
        <f>SUBTOTAL(9,M5:M24)</f>
        <v>10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23</v>
      </c>
      <c r="R25" s="55" t="s">
        <v>46</v>
      </c>
      <c r="S25" s="95">
        <f>SUBTOTAL(9,S5:S24)</f>
        <v>20</v>
      </c>
      <c r="T25" s="55" t="s">
        <v>47</v>
      </c>
      <c r="U25" s="95">
        <f>SUBTOTAL(9,U5:U24)</f>
        <v>2</v>
      </c>
      <c r="V25" s="55" t="s">
        <v>48</v>
      </c>
      <c r="W25" s="95">
        <f>SUBTOTAL(9,W5:W24)</f>
        <v>45</v>
      </c>
      <c r="X25" s="55" t="s">
        <v>278</v>
      </c>
      <c r="Y25" s="95">
        <f>SUBTOTAL(9,Y5:Y24)</f>
        <v>5</v>
      </c>
      <c r="Z25" s="55" t="s">
        <v>49</v>
      </c>
      <c r="AA25" s="95">
        <f>SUBTOTAL(9,AA5:AA24)</f>
        <v>43</v>
      </c>
      <c r="AB25" s="55" t="s">
        <v>50</v>
      </c>
      <c r="AC25" s="95">
        <f>SUBTOTAL(9,AC5:AC24)</f>
        <v>0</v>
      </c>
      <c r="AD25" s="96">
        <f>SUM(B25:AC25)</f>
        <v>310</v>
      </c>
      <c r="AE25" s="97" t="s">
        <v>38</v>
      </c>
      <c r="AF25" s="98">
        <f>SUM(AF21:AF24)</f>
        <v>310</v>
      </c>
      <c r="AG25" s="46" t="s">
        <v>475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79</v>
      </c>
      <c r="H27" s="49"/>
      <c r="I27" s="78"/>
      <c r="J27" s="49" t="s">
        <v>315</v>
      </c>
      <c r="K27" s="78">
        <v>111</v>
      </c>
      <c r="L27" s="49" t="s">
        <v>323</v>
      </c>
      <c r="M27" s="78">
        <v>1</v>
      </c>
      <c r="N27" s="49"/>
      <c r="O27" s="78"/>
      <c r="P27" s="49" t="s">
        <v>324</v>
      </c>
      <c r="Q27" s="78">
        <v>45</v>
      </c>
      <c r="R27" s="49" t="s">
        <v>328</v>
      </c>
      <c r="S27" s="78">
        <v>1</v>
      </c>
      <c r="T27" s="49"/>
      <c r="U27" s="78"/>
      <c r="V27" s="49" t="s">
        <v>187</v>
      </c>
      <c r="W27" s="78">
        <v>28</v>
      </c>
      <c r="X27" s="49" t="s">
        <v>326</v>
      </c>
      <c r="Y27" s="78">
        <v>35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65</v>
      </c>
      <c r="L28" s="49"/>
      <c r="M28" s="78"/>
      <c r="N28" s="49"/>
      <c r="O28" s="78"/>
      <c r="P28" s="49" t="s">
        <v>327</v>
      </c>
      <c r="Q28" s="78">
        <v>41</v>
      </c>
      <c r="R28" s="49" t="s">
        <v>332</v>
      </c>
      <c r="S28" s="78">
        <v>5</v>
      </c>
      <c r="T28" s="49"/>
      <c r="U28" s="78"/>
      <c r="V28" s="49" t="s">
        <v>189</v>
      </c>
      <c r="W28" s="78">
        <v>18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591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57</v>
      </c>
      <c r="AB32" s="49" t="s">
        <v>12</v>
      </c>
      <c r="AC32" s="78">
        <v>9</v>
      </c>
      <c r="AD32" s="93">
        <f>IF(ISERROR(AD33/AD30),"",AD33/AD30)</f>
        <v>0.84263959390862941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79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178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1</v>
      </c>
      <c r="P33" s="55" t="s">
        <v>45</v>
      </c>
      <c r="Q33" s="95">
        <f>SUBTOTAL(9,Q26:Q32)</f>
        <v>86</v>
      </c>
      <c r="R33" s="55" t="s">
        <v>46</v>
      </c>
      <c r="S33" s="95">
        <f>SUBTOTAL(9,S26:S32)</f>
        <v>6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46</v>
      </c>
      <c r="X33" s="55" t="s">
        <v>278</v>
      </c>
      <c r="Y33" s="95">
        <f>SUBTOTAL(9,Y26:Y32)</f>
        <v>35</v>
      </c>
      <c r="Z33" s="55" t="s">
        <v>49</v>
      </c>
      <c r="AA33" s="95">
        <f>SUBTOTAL(9,AA26:AA32)</f>
        <v>57</v>
      </c>
      <c r="AB33" s="55" t="s">
        <v>50</v>
      </c>
      <c r="AC33" s="95">
        <f>SUBTOTAL(9,AC26:AC32)</f>
        <v>9</v>
      </c>
      <c r="AD33" s="96">
        <f>SUM(B33:AC33)</f>
        <v>498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15</v>
      </c>
      <c r="H35" s="49"/>
      <c r="I35" s="78"/>
      <c r="J35" s="49" t="s">
        <v>315</v>
      </c>
      <c r="K35" s="78">
        <v>5</v>
      </c>
      <c r="L35" s="49"/>
      <c r="M35" s="78"/>
      <c r="N35" s="49"/>
      <c r="O35" s="78"/>
      <c r="P35" s="49" t="s">
        <v>324</v>
      </c>
      <c r="Q35" s="78">
        <v>7</v>
      </c>
      <c r="R35" s="49" t="s">
        <v>338</v>
      </c>
      <c r="S35" s="78">
        <v>1</v>
      </c>
      <c r="T35" s="49"/>
      <c r="U35" s="78"/>
      <c r="V35" s="49" t="s">
        <v>186</v>
      </c>
      <c r="W35" s="78">
        <v>8</v>
      </c>
      <c r="X35" s="49"/>
      <c r="Y35" s="78"/>
      <c r="Z35" s="50"/>
      <c r="AA35" s="78"/>
      <c r="AB35" s="49"/>
      <c r="AC35" s="78"/>
      <c r="AD35" s="91">
        <v>39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8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1.1282051282051282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15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8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44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14</v>
      </c>
      <c r="H40" s="49"/>
      <c r="I40" s="78"/>
      <c r="J40" s="49" t="s">
        <v>322</v>
      </c>
      <c r="K40" s="78">
        <v>42</v>
      </c>
      <c r="L40" s="49" t="s">
        <v>323</v>
      </c>
      <c r="M40" s="78">
        <v>9</v>
      </c>
      <c r="N40" s="49"/>
      <c r="O40" s="78"/>
      <c r="P40" s="49" t="s">
        <v>327</v>
      </c>
      <c r="Q40" s="78">
        <v>19</v>
      </c>
      <c r="R40" s="49" t="s">
        <v>325</v>
      </c>
      <c r="S40" s="78">
        <v>36</v>
      </c>
      <c r="T40" s="49"/>
      <c r="U40" s="78"/>
      <c r="V40" s="49" t="s">
        <v>187</v>
      </c>
      <c r="W40" s="78">
        <v>23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7</v>
      </c>
      <c r="L41" s="49"/>
      <c r="M41" s="78"/>
      <c r="N41" s="49"/>
      <c r="O41" s="78"/>
      <c r="P41" s="49"/>
      <c r="Q41" s="78"/>
      <c r="R41" s="49" t="s">
        <v>328</v>
      </c>
      <c r="S41" s="78">
        <v>6</v>
      </c>
      <c r="T41" s="49"/>
      <c r="U41" s="78"/>
      <c r="V41" s="49" t="s">
        <v>189</v>
      </c>
      <c r="W41" s="78">
        <v>213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95</v>
      </c>
      <c r="T42" s="49"/>
      <c r="U42" s="78"/>
      <c r="V42" s="49" t="s">
        <v>340</v>
      </c>
      <c r="W42" s="78">
        <v>179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61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609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>
        <v>1</v>
      </c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1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1.1592775041050902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14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50</v>
      </c>
      <c r="L50" s="55" t="s">
        <v>43</v>
      </c>
      <c r="M50" s="95">
        <f>SUBTOTAL(9,M39:M49)</f>
        <v>9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19</v>
      </c>
      <c r="R50" s="55" t="s">
        <v>46</v>
      </c>
      <c r="S50" s="95">
        <f>SUBTOTAL(9,S39:S49)</f>
        <v>198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416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706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40</v>
      </c>
      <c r="N52" s="49" t="s">
        <v>343</v>
      </c>
      <c r="O52" s="78"/>
      <c r="P52" s="49"/>
      <c r="Q52" s="78"/>
      <c r="R52" s="49" t="s">
        <v>344</v>
      </c>
      <c r="S52" s="78">
        <v>5</v>
      </c>
      <c r="T52" s="49" t="s">
        <v>496</v>
      </c>
      <c r="U52" s="78"/>
      <c r="V52" s="58">
        <v>86</v>
      </c>
      <c r="W52" s="50">
        <v>29</v>
      </c>
      <c r="X52" s="49"/>
      <c r="Y52" s="78"/>
      <c r="Z52" s="50"/>
      <c r="AA52" s="78"/>
      <c r="AB52" s="49" t="s">
        <v>346</v>
      </c>
      <c r="AC52" s="78">
        <v>40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84</v>
      </c>
      <c r="N53" s="49" t="s">
        <v>348</v>
      </c>
      <c r="O53" s="78">
        <v>28</v>
      </c>
      <c r="P53" s="49"/>
      <c r="Q53" s="78"/>
      <c r="R53" s="49" t="s">
        <v>449</v>
      </c>
      <c r="S53" s="78">
        <v>3</v>
      </c>
      <c r="T53" s="57" t="s">
        <v>345</v>
      </c>
      <c r="U53" s="78">
        <v>65</v>
      </c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145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23</v>
      </c>
      <c r="F54" s="49"/>
      <c r="G54" s="78"/>
      <c r="H54" s="49" t="s">
        <v>351</v>
      </c>
      <c r="I54" s="78">
        <v>184</v>
      </c>
      <c r="J54" s="49"/>
      <c r="K54" s="78"/>
      <c r="L54" s="49" t="s">
        <v>454</v>
      </c>
      <c r="M54" s="78">
        <v>43</v>
      </c>
      <c r="N54" s="49" t="s">
        <v>434</v>
      </c>
      <c r="O54" s="78">
        <v>37</v>
      </c>
      <c r="P54" s="49"/>
      <c r="Q54" s="78"/>
      <c r="R54" s="49" t="s">
        <v>330</v>
      </c>
      <c r="S54" s="78">
        <v>87</v>
      </c>
      <c r="T54" s="49" t="s">
        <v>455</v>
      </c>
      <c r="U54" s="78">
        <v>1</v>
      </c>
      <c r="V54" s="52" t="s">
        <v>356</v>
      </c>
      <c r="W54" s="78">
        <v>2</v>
      </c>
      <c r="X54" s="49"/>
      <c r="Y54" s="78"/>
      <c r="Z54" s="50"/>
      <c r="AA54" s="78"/>
      <c r="AB54" s="50" t="s">
        <v>354</v>
      </c>
      <c r="AC54" s="78">
        <v>75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129</v>
      </c>
      <c r="F55" s="49"/>
      <c r="G55" s="78"/>
      <c r="H55" s="49" t="s">
        <v>459</v>
      </c>
      <c r="I55" s="78">
        <v>80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8</v>
      </c>
      <c r="T55" s="59"/>
      <c r="U55" s="78"/>
      <c r="V55" s="49" t="s">
        <v>509</v>
      </c>
      <c r="W55" s="53">
        <v>19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40</v>
      </c>
      <c r="N56" s="50" t="s">
        <v>352</v>
      </c>
      <c r="O56" s="78">
        <v>66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44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122</v>
      </c>
      <c r="F57" s="49"/>
      <c r="G57" s="78"/>
      <c r="H57" s="49" t="s">
        <v>364</v>
      </c>
      <c r="I57" s="78">
        <v>81</v>
      </c>
      <c r="J57" s="49"/>
      <c r="K57" s="78"/>
      <c r="L57" s="49" t="s">
        <v>467</v>
      </c>
      <c r="M57" s="78">
        <v>3</v>
      </c>
      <c r="N57" s="50" t="s">
        <v>500</v>
      </c>
      <c r="O57" s="78"/>
      <c r="P57" s="49"/>
      <c r="Q57" s="78"/>
      <c r="R57" s="49" t="s">
        <v>365</v>
      </c>
      <c r="S57" s="78">
        <v>3</v>
      </c>
      <c r="T57" s="50"/>
      <c r="U57" s="78"/>
      <c r="V57" s="49" t="s">
        <v>370</v>
      </c>
      <c r="W57" s="78">
        <v>15</v>
      </c>
      <c r="X57" s="49"/>
      <c r="Y57" s="78"/>
      <c r="Z57" s="50"/>
      <c r="AA57" s="78"/>
      <c r="AB57" s="49" t="s">
        <v>361</v>
      </c>
      <c r="AC57" s="78">
        <v>202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68</v>
      </c>
      <c r="F58" s="49"/>
      <c r="G58" s="78"/>
      <c r="H58" s="49" t="s">
        <v>367</v>
      </c>
      <c r="I58" s="78">
        <v>320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262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134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27</v>
      </c>
      <c r="F59" s="49"/>
      <c r="G59" s="78"/>
      <c r="H59" s="49" t="s">
        <v>371</v>
      </c>
      <c r="I59" s="78">
        <v>10</v>
      </c>
      <c r="J59" s="49"/>
      <c r="K59" s="78"/>
      <c r="L59" s="49" t="s">
        <v>465</v>
      </c>
      <c r="M59" s="78">
        <v>56</v>
      </c>
      <c r="N59" s="50"/>
      <c r="O59" s="78"/>
      <c r="P59" s="49"/>
      <c r="Q59" s="78"/>
      <c r="R59" s="49" t="s">
        <v>248</v>
      </c>
      <c r="S59" s="78">
        <v>111</v>
      </c>
      <c r="T59" s="49"/>
      <c r="U59" s="78"/>
      <c r="V59" s="57" t="s">
        <v>458</v>
      </c>
      <c r="W59" s="78">
        <v>1</v>
      </c>
      <c r="X59" s="49"/>
      <c r="Y59" s="78"/>
      <c r="Z59" s="50"/>
      <c r="AA59" s="78"/>
      <c r="AB59" s="49" t="s">
        <v>366</v>
      </c>
      <c r="AC59" s="78">
        <v>76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123</v>
      </c>
      <c r="J60" s="49"/>
      <c r="K60" s="78"/>
      <c r="L60" s="49" t="s">
        <v>362</v>
      </c>
      <c r="M60" s="78">
        <v>15</v>
      </c>
      <c r="N60" s="50"/>
      <c r="O60" s="78"/>
      <c r="P60" s="49"/>
      <c r="Q60" s="78"/>
      <c r="R60" s="49" t="s">
        <v>372</v>
      </c>
      <c r="S60" s="78">
        <v>11</v>
      </c>
      <c r="T60" s="49"/>
      <c r="U60" s="78"/>
      <c r="V60" s="49" t="s">
        <v>488</v>
      </c>
      <c r="W60" s="53">
        <v>59</v>
      </c>
      <c r="X60" s="49"/>
      <c r="Y60" s="78"/>
      <c r="Z60" s="50"/>
      <c r="AA60" s="78"/>
      <c r="AB60" s="49" t="s">
        <v>368</v>
      </c>
      <c r="AC60" s="78">
        <v>6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4</v>
      </c>
      <c r="T61" s="49"/>
      <c r="U61" s="78"/>
      <c r="V61" s="49" t="s">
        <v>377</v>
      </c>
      <c r="W61" s="78">
        <v>3</v>
      </c>
      <c r="X61" s="49"/>
      <c r="Y61" s="78"/>
      <c r="Z61" s="50"/>
      <c r="AA61" s="78"/>
      <c r="AB61" s="49" t="s">
        <v>369</v>
      </c>
      <c r="AC61" s="78">
        <v>3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>
        <v>1</v>
      </c>
      <c r="X62" s="49"/>
      <c r="Y62" s="78"/>
      <c r="Z62" s="50"/>
      <c r="AA62" s="78"/>
      <c r="AB62" s="49" t="s">
        <v>374</v>
      </c>
      <c r="AC62" s="78">
        <v>12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7</v>
      </c>
      <c r="X63" s="49"/>
      <c r="Y63" s="78"/>
      <c r="Z63" s="50"/>
      <c r="AA63" s="78"/>
      <c r="AB63" s="49" t="s">
        <v>378</v>
      </c>
      <c r="AC63" s="78">
        <v>3</v>
      </c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/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3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11</v>
      </c>
      <c r="X66" s="49"/>
      <c r="Y66" s="78"/>
      <c r="Z66" s="50"/>
      <c r="AA66" s="78"/>
      <c r="AB66" s="49" t="s">
        <v>383</v>
      </c>
      <c r="AC66" s="78">
        <v>75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13</v>
      </c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2</v>
      </c>
      <c r="X68" s="50"/>
      <c r="Y68" s="78"/>
      <c r="Z68" s="50"/>
      <c r="AA68" s="78"/>
      <c r="AB68" s="49" t="s">
        <v>384</v>
      </c>
      <c r="AC68" s="78">
        <v>14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73</v>
      </c>
      <c r="X69" s="49"/>
      <c r="Y69" s="78"/>
      <c r="Z69" s="50"/>
      <c r="AA69" s="78"/>
      <c r="AB69" s="49" t="s">
        <v>385</v>
      </c>
      <c r="AC69" s="53">
        <v>1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2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96</v>
      </c>
      <c r="X71" s="49"/>
      <c r="Y71" s="78"/>
      <c r="Z71" s="50"/>
      <c r="AA71" s="78"/>
      <c r="AB71" s="49" t="s">
        <v>388</v>
      </c>
      <c r="AC71" s="78">
        <v>30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1</v>
      </c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2</v>
      </c>
      <c r="X73" s="49"/>
      <c r="Y73" s="78"/>
      <c r="Z73" s="50"/>
      <c r="AA73" s="78"/>
      <c r="AB73" s="49" t="s">
        <v>391</v>
      </c>
      <c r="AC73" s="78">
        <v>41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2</v>
      </c>
      <c r="X74" s="49"/>
      <c r="Y74" s="78"/>
      <c r="Z74" s="50"/>
      <c r="AA74" s="78"/>
      <c r="AB74" s="49" t="s">
        <v>392</v>
      </c>
      <c r="AC74" s="53">
        <v>71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25</v>
      </c>
      <c r="X76" s="49"/>
      <c r="Y76" s="78"/>
      <c r="Z76" s="50"/>
      <c r="AA76" s="78"/>
      <c r="AB76" s="49" t="s">
        <v>394</v>
      </c>
      <c r="AC76" s="78">
        <v>6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15</v>
      </c>
      <c r="X77" s="49"/>
      <c r="Y77" s="78"/>
      <c r="Z77" s="50"/>
      <c r="AA77" s="78"/>
      <c r="AB77" s="49" t="s">
        <v>395</v>
      </c>
      <c r="AC77" s="78">
        <v>8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12</v>
      </c>
      <c r="X79" s="49"/>
      <c r="Y79" s="78"/>
      <c r="Z79" s="50"/>
      <c r="AA79" s="78"/>
      <c r="AB79" s="49" t="s">
        <v>472</v>
      </c>
      <c r="AC79" s="78">
        <v>14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25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2</v>
      </c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21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293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136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364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177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32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11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73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12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43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75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2</v>
      </c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302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32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141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147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274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151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103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3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97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68</v>
      </c>
      <c r="V116" s="49"/>
      <c r="W116" s="78"/>
      <c r="X116" s="49"/>
      <c r="Y116" s="78"/>
      <c r="Z116" s="50"/>
      <c r="AA116" s="78"/>
      <c r="AB116" s="49"/>
      <c r="AC116" s="78"/>
      <c r="AD116" s="91">
        <v>7167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25</v>
      </c>
      <c r="N117" s="49"/>
      <c r="O117" s="78"/>
      <c r="P117" s="49"/>
      <c r="Q117" s="78"/>
      <c r="R117" s="49" t="s">
        <v>411</v>
      </c>
      <c r="S117" s="78">
        <v>28</v>
      </c>
      <c r="T117" s="49" t="s">
        <v>413</v>
      </c>
      <c r="U117" s="78"/>
      <c r="V117" s="52" t="s">
        <v>479</v>
      </c>
      <c r="W117" s="78">
        <v>6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1</v>
      </c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8</v>
      </c>
      <c r="AD118" s="93">
        <f>IF(ISERROR(AD119/AD116),"",AD119/AD116)</f>
        <v>0.87247104785823915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390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932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306</v>
      </c>
      <c r="N119" s="55" t="s">
        <v>44</v>
      </c>
      <c r="O119" s="95">
        <f>SUBTOTAL(9,O51:O118)</f>
        <v>131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525</v>
      </c>
      <c r="T119" s="55" t="s">
        <v>47</v>
      </c>
      <c r="U119" s="95">
        <f>SUBTOTAL(9,U51:U118)</f>
        <v>135</v>
      </c>
      <c r="V119" s="55" t="s">
        <v>48</v>
      </c>
      <c r="W119" s="95">
        <f>SUBTOTAL(9,W51:W118)</f>
        <v>2824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1010</v>
      </c>
      <c r="AD119" s="96">
        <f>SUM(B119:AC119)</f>
        <v>6253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54</v>
      </c>
      <c r="D121" s="49" t="s">
        <v>415</v>
      </c>
      <c r="E121" s="78">
        <v>1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49</v>
      </c>
      <c r="N121" s="49" t="s">
        <v>416</v>
      </c>
      <c r="O121" s="78">
        <v>16</v>
      </c>
      <c r="P121" s="49"/>
      <c r="Q121" s="78"/>
      <c r="R121" s="49" t="s">
        <v>20</v>
      </c>
      <c r="S121" s="78">
        <v>1</v>
      </c>
      <c r="T121" s="104" t="s">
        <v>421</v>
      </c>
      <c r="U121" s="78">
        <v>43</v>
      </c>
      <c r="V121" s="49" t="s">
        <v>341</v>
      </c>
      <c r="W121" s="78">
        <v>23</v>
      </c>
      <c r="X121" s="49"/>
      <c r="Y121" s="78"/>
      <c r="Z121" s="50"/>
      <c r="AA121" s="78"/>
      <c r="AB121" s="49" t="s">
        <v>425</v>
      </c>
      <c r="AC121" s="78"/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9</v>
      </c>
      <c r="F122" s="49"/>
      <c r="G122" s="78"/>
      <c r="H122" s="49" t="s">
        <v>371</v>
      </c>
      <c r="I122" s="78">
        <v>120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61</v>
      </c>
      <c r="T122" s="49" t="s">
        <v>426</v>
      </c>
      <c r="U122" s="78">
        <v>56</v>
      </c>
      <c r="V122" s="49" t="s">
        <v>398</v>
      </c>
      <c r="W122" s="78">
        <v>196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49</v>
      </c>
      <c r="D123" s="50"/>
      <c r="E123" s="78"/>
      <c r="F123" s="49"/>
      <c r="G123" s="78"/>
      <c r="H123" s="49" t="s">
        <v>427</v>
      </c>
      <c r="I123" s="78">
        <v>265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257</v>
      </c>
      <c r="T123" s="49" t="s">
        <v>345</v>
      </c>
      <c r="U123" s="78">
        <v>30</v>
      </c>
      <c r="V123" s="50" t="s">
        <v>331</v>
      </c>
      <c r="W123" s="78">
        <v>59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274</v>
      </c>
      <c r="V124" s="59" t="s">
        <v>316</v>
      </c>
      <c r="W124" s="50">
        <v>386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2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154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396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356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2811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120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1.0615439345428672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103</v>
      </c>
      <c r="D145" s="63" t="s">
        <v>436</v>
      </c>
      <c r="E145" s="106">
        <f>SUBTOTAL(9,E120:E144)</f>
        <v>10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385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49</v>
      </c>
      <c r="N145" s="63" t="s">
        <v>44</v>
      </c>
      <c r="O145" s="106">
        <f>SUBTOTAL(9,O120:O144)</f>
        <v>16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323</v>
      </c>
      <c r="T145" s="63" t="s">
        <v>47</v>
      </c>
      <c r="U145" s="106">
        <f>SUBTOTAL(9,U120:U144)</f>
        <v>525</v>
      </c>
      <c r="V145" s="63" t="s">
        <v>48</v>
      </c>
      <c r="W145" s="106">
        <f>SUBTOTAL(9,W120:W144)</f>
        <v>1570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3</v>
      </c>
      <c r="AD145" s="107">
        <f>SUM(B145:AC145)</f>
        <v>2984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104</v>
      </c>
      <c r="D146" s="64" t="s">
        <v>437</v>
      </c>
      <c r="E146" s="109">
        <f>E25+E33+E38+E50+E119+E145</f>
        <v>400</v>
      </c>
      <c r="F146" s="64" t="s">
        <v>125</v>
      </c>
      <c r="G146" s="109">
        <f>G25+G33+G38+G50+G119+G145</f>
        <v>169</v>
      </c>
      <c r="H146" s="64" t="s">
        <v>270</v>
      </c>
      <c r="I146" s="109">
        <f>I25+I33+I38+I50+I119+I145</f>
        <v>1317</v>
      </c>
      <c r="J146" s="64" t="s">
        <v>271</v>
      </c>
      <c r="K146" s="109">
        <f>K25+K33+K38+K50+K119+K145</f>
        <v>333</v>
      </c>
      <c r="L146" s="64" t="s">
        <v>272</v>
      </c>
      <c r="M146" s="109">
        <f>M25+M33+M38+M50+M119+M145</f>
        <v>375</v>
      </c>
      <c r="N146" s="64" t="s">
        <v>126</v>
      </c>
      <c r="O146" s="109">
        <f>O25+O33+O38+O50+O119+O145</f>
        <v>148</v>
      </c>
      <c r="P146" s="64" t="s">
        <v>127</v>
      </c>
      <c r="Q146" s="109">
        <f>Q25+Q33+Q38+Q50+Q119+Q145</f>
        <v>143</v>
      </c>
      <c r="R146" s="64" t="s">
        <v>128</v>
      </c>
      <c r="S146" s="109">
        <f>S25+S33+S38+S50+S119+S145</f>
        <v>1073</v>
      </c>
      <c r="T146" s="64" t="s">
        <v>273</v>
      </c>
      <c r="U146" s="109">
        <f>U25+U33+U38+U50+U119+U145</f>
        <v>662</v>
      </c>
      <c r="V146" s="64" t="s">
        <v>274</v>
      </c>
      <c r="W146" s="109">
        <f>W25+W33+W38+W50+W119+W145</f>
        <v>4909</v>
      </c>
      <c r="X146" s="64" t="s">
        <v>277</v>
      </c>
      <c r="Y146" s="109">
        <f>Y25+Y33+Y38+Y50+Y119+Y145</f>
        <v>40</v>
      </c>
      <c r="Z146" s="64" t="s">
        <v>129</v>
      </c>
      <c r="AA146" s="109">
        <f>AA25+AA33+AA38+AA50+AA119+AA145</f>
        <v>100</v>
      </c>
      <c r="AB146" s="64" t="s">
        <v>130</v>
      </c>
      <c r="AC146" s="109">
        <f>AC25+AC33+AC38+AC50+AC119+AC145</f>
        <v>1022</v>
      </c>
      <c r="AD146" s="110">
        <f>SUM(C146:AC146)</f>
        <v>10795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85</v>
      </c>
      <c r="D148" s="65" t="s">
        <v>438</v>
      </c>
      <c r="E148" s="114">
        <v>467</v>
      </c>
      <c r="F148" s="65" t="s">
        <v>133</v>
      </c>
      <c r="G148" s="114">
        <v>223</v>
      </c>
      <c r="H148" s="65" t="s">
        <v>134</v>
      </c>
      <c r="I148" s="114">
        <v>1904</v>
      </c>
      <c r="J148" s="65" t="s">
        <v>135</v>
      </c>
      <c r="K148" s="114">
        <v>281</v>
      </c>
      <c r="L148" s="66" t="s">
        <v>136</v>
      </c>
      <c r="M148" s="114">
        <v>329</v>
      </c>
      <c r="N148" s="66" t="s">
        <v>137</v>
      </c>
      <c r="O148" s="114">
        <v>118</v>
      </c>
      <c r="P148" s="66" t="s">
        <v>138</v>
      </c>
      <c r="Q148" s="114">
        <v>254</v>
      </c>
      <c r="R148" s="66" t="s">
        <v>139</v>
      </c>
      <c r="S148" s="114">
        <v>1014</v>
      </c>
      <c r="T148" s="65" t="s">
        <v>140</v>
      </c>
      <c r="U148" s="114">
        <v>462</v>
      </c>
      <c r="V148" s="65" t="s">
        <v>141</v>
      </c>
      <c r="W148" s="114">
        <v>5276</v>
      </c>
      <c r="X148" s="66" t="s">
        <v>276</v>
      </c>
      <c r="Y148" s="114">
        <v>32</v>
      </c>
      <c r="Z148" s="65" t="s">
        <v>142</v>
      </c>
      <c r="AA148" s="114">
        <v>74</v>
      </c>
      <c r="AB148" s="65" t="s">
        <v>143</v>
      </c>
      <c r="AC148" s="114">
        <v>1043</v>
      </c>
      <c r="AD148" s="115">
        <f>SUM(C148:AC148)</f>
        <v>11562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7">
        <f>IF(ISERROR(C146/C148),"-",C146/C148)</f>
        <v>1.223529411764706</v>
      </c>
      <c r="C149" s="318"/>
      <c r="D149" s="317">
        <f>IF(ISERROR(E146/E148),"-",E146/E148)</f>
        <v>0.85653104925053536</v>
      </c>
      <c r="E149" s="318"/>
      <c r="F149" s="317">
        <f>IF(ISERROR(G146/G148),"-",G146/G148)</f>
        <v>0.75784753363228696</v>
      </c>
      <c r="G149" s="318"/>
      <c r="H149" s="317">
        <f>IF(ISERROR(I146/I148),"-",I146/I148)</f>
        <v>0.69170168067226889</v>
      </c>
      <c r="I149" s="318"/>
      <c r="J149" s="317">
        <f>IF(ISERROR(K146/K148),"-",K146/K148)</f>
        <v>1.1850533807829182</v>
      </c>
      <c r="K149" s="318"/>
      <c r="L149" s="317">
        <f>IF(ISERROR(M146/M148),"-",M146/M148)</f>
        <v>1.1398176291793314</v>
      </c>
      <c r="M149" s="318"/>
      <c r="N149" s="317">
        <f>IF(ISERROR(O146/O148),"-",O146/O148)</f>
        <v>1.2542372881355932</v>
      </c>
      <c r="O149" s="318"/>
      <c r="P149" s="317">
        <f>IF(ISERROR(Q146/Q148),"-",Q146/Q148)</f>
        <v>0.56299212598425197</v>
      </c>
      <c r="Q149" s="318"/>
      <c r="R149" s="317">
        <f>IF(ISERROR(S146/S148),"-",S146/S148)</f>
        <v>1.0581854043392505</v>
      </c>
      <c r="S149" s="318"/>
      <c r="T149" s="317">
        <f>IF(ISERROR(U146/U148),"-",U146/U148)</f>
        <v>1.4329004329004329</v>
      </c>
      <c r="U149" s="318"/>
      <c r="V149" s="317">
        <f>IF(ISERROR(W146/W148),"-",W146/W148)</f>
        <v>0.93043972706595901</v>
      </c>
      <c r="W149" s="318"/>
      <c r="X149" s="317">
        <f>IF(ISERROR(Y146/Y148),"-",Y146/Y148)</f>
        <v>1.25</v>
      </c>
      <c r="Y149" s="318"/>
      <c r="Z149" s="317">
        <f>IF(ISERROR(AA146/AA148),"-",AA146/AA148)</f>
        <v>1.3513513513513513</v>
      </c>
      <c r="AA149" s="318"/>
      <c r="AB149" s="317">
        <f>IF(ISERROR(AC146/AC148),"-",AC146/AC148)</f>
        <v>0.97986577181208057</v>
      </c>
      <c r="AC149" s="318"/>
      <c r="AD149" s="118">
        <f>IF(ISERROR(AD146/AD148),"-",AD146/AD148)</f>
        <v>0.93366199619443002</v>
      </c>
      <c r="AE149" s="119" t="s">
        <v>144</v>
      </c>
      <c r="AF149" s="98"/>
    </row>
    <row r="150" spans="1:32" ht="16.5" customHeight="1">
      <c r="A150" s="108" t="s">
        <v>145</v>
      </c>
      <c r="B150" s="321">
        <f>IF(ISERROR(C146/$AD$146),"-",C146/$AD$146)</f>
        <v>9.6340898564150068E-3</v>
      </c>
      <c r="C150" s="322"/>
      <c r="D150" s="321">
        <f>IF(ISERROR(E146/$AD$146),"-",E146/$AD$146)</f>
        <v>3.7054191755442334E-2</v>
      </c>
      <c r="E150" s="322"/>
      <c r="F150" s="321">
        <f>IF(ISERROR(G146/$AD$146),"-",G146/$AD$146)</f>
        <v>1.5655396016674386E-2</v>
      </c>
      <c r="G150" s="322"/>
      <c r="H150" s="323">
        <f>IF(ISERROR(I146/$AD$146),"-",I146/$AD$146)</f>
        <v>0.12200092635479388</v>
      </c>
      <c r="I150" s="324"/>
      <c r="J150" s="321">
        <f>IF(ISERROR(K146/$AD$146),"-",K146/$AD$146)</f>
        <v>3.0847614636405743E-2</v>
      </c>
      <c r="K150" s="322"/>
      <c r="L150" s="321">
        <f>IF(ISERROR(M146/$AD$146),"-",M146/$AD$146)</f>
        <v>3.4738304770727188E-2</v>
      </c>
      <c r="M150" s="322"/>
      <c r="N150" s="321">
        <f>IF(ISERROR(O146/$AD$146),"-",O146/$AD$146)</f>
        <v>1.3710050949513664E-2</v>
      </c>
      <c r="O150" s="322"/>
      <c r="P150" s="321">
        <f>IF(ISERROR(Q146/$AD$146),"-",Q146/$AD$146)</f>
        <v>1.3246873552570634E-2</v>
      </c>
      <c r="Q150" s="322"/>
      <c r="R150" s="323">
        <f>IF(ISERROR(S146/$AD$146),"-",S146/$AD$146)</f>
        <v>9.9397869383974061E-2</v>
      </c>
      <c r="S150" s="324"/>
      <c r="T150" s="321">
        <f>IF(ISERROR(U146/$AD$146),"-",U146/$AD$146)</f>
        <v>6.1324687355257063E-2</v>
      </c>
      <c r="U150" s="322"/>
      <c r="V150" s="323">
        <f>IF(ISERROR(W146/$AD$146),"-",W146/$AD$146)</f>
        <v>0.45474756831866603</v>
      </c>
      <c r="W150" s="324"/>
      <c r="X150" s="321">
        <f>IF(ISERROR(Y146/$AD$146),"-",Y146/$AD$146)</f>
        <v>3.7054191755442334E-3</v>
      </c>
      <c r="Y150" s="322"/>
      <c r="Z150" s="321">
        <f>IF(ISERROR(AA146/$AD$146),"-",AA146/$AD$146)</f>
        <v>9.2635479388605835E-3</v>
      </c>
      <c r="AA150" s="322"/>
      <c r="AB150" s="321">
        <f>IF(ISERROR(AC146/$AD$146),"-",AC146/$AD$146)</f>
        <v>9.4673459935155163E-2</v>
      </c>
      <c r="AC150" s="322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11562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4"/>
      <c r="U153" s="334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2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2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6:S156"/>
    <mergeCell ref="T153:U153"/>
    <mergeCell ref="R154:S154"/>
    <mergeCell ref="T154:U154"/>
    <mergeCell ref="V154:W154"/>
    <mergeCell ref="Z151:AA151"/>
    <mergeCell ref="AB151:AD151"/>
    <mergeCell ref="Z150:AA150"/>
    <mergeCell ref="AB150:AC150"/>
    <mergeCell ref="R155:S155"/>
    <mergeCell ref="T155:U155"/>
    <mergeCell ref="V155:W155"/>
    <mergeCell ref="Z149:AA149"/>
    <mergeCell ref="AB149:AC149"/>
    <mergeCell ref="B150:C150"/>
    <mergeCell ref="D150:E150"/>
    <mergeCell ref="F150:G150"/>
    <mergeCell ref="H150:I150"/>
    <mergeCell ref="R149:S149"/>
    <mergeCell ref="T149:U149"/>
    <mergeCell ref="J150:K150"/>
    <mergeCell ref="L150:M150"/>
    <mergeCell ref="N150:O150"/>
    <mergeCell ref="P150:Q150"/>
    <mergeCell ref="R150:S150"/>
    <mergeCell ref="T150:U150"/>
    <mergeCell ref="V149:W149"/>
    <mergeCell ref="X149:Y149"/>
    <mergeCell ref="N149:O149"/>
    <mergeCell ref="P149:Q149"/>
    <mergeCell ref="V150:W150"/>
    <mergeCell ref="X150:Y150"/>
    <mergeCell ref="B149:C149"/>
    <mergeCell ref="D149:E149"/>
    <mergeCell ref="F149:G149"/>
    <mergeCell ref="H149:I149"/>
    <mergeCell ref="J149:K149"/>
    <mergeCell ref="L149:M149"/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</mergeCells>
  <phoneticPr fontId="3"/>
  <dataValidations count="1">
    <dataValidation type="list" allowBlank="1" showInputMessage="1" showErrorMessage="1" sqref="AD2" xr:uid="{00000000-0002-0000-0700-000000000000}">
      <formula1>年号</formula1>
    </dataValidation>
  </dataValidations>
  <hyperlinks>
    <hyperlink ref="AB151:AD151" r:id="rId1" display="kikaku@chibajihan.jp" xr:uid="{EABEA7DC-D261-4160-B573-9C441D4B78B8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3"/>
    <pageSetUpPr fitToPage="1"/>
  </sheetPr>
  <dimension ref="A1:AH180"/>
  <sheetViews>
    <sheetView showGridLines="0" view="pageBreakPreview" zoomScale="90" zoomScaleNormal="100" zoomScaleSheetLayoutView="90" workbookViewId="0">
      <pane xSplit="1" ySplit="4" topLeftCell="O140" activePane="bottomRight" state="frozen"/>
      <selection activeCell="V85" sqref="V85"/>
      <selection pane="topRight" activeCell="V85" sqref="V85"/>
      <selection pane="bottomLeft" activeCell="V85" sqref="V85"/>
      <selection pane="bottomRight" activeCell="A3" sqref="A3:AF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5" t="s">
        <v>1</v>
      </c>
      <c r="C2" s="335"/>
      <c r="D2" s="335"/>
      <c r="E2" s="335"/>
      <c r="AA2" s="336" t="s">
        <v>163</v>
      </c>
      <c r="AB2" s="336"/>
      <c r="AC2" s="336"/>
      <c r="AD2" s="21">
        <v>2025.05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44</v>
      </c>
      <c r="H5" s="49"/>
      <c r="I5" s="78"/>
      <c r="J5" s="49" t="s">
        <v>322</v>
      </c>
      <c r="K5" s="78">
        <v>31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12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23</v>
      </c>
      <c r="X5" s="49" t="s">
        <v>326</v>
      </c>
      <c r="Y5" s="78"/>
      <c r="Z5" s="50"/>
      <c r="AA5" s="78"/>
      <c r="AB5" s="49"/>
      <c r="AC5" s="78"/>
      <c r="AD5" s="79"/>
      <c r="AE5" s="80"/>
      <c r="AF5" s="72"/>
      <c r="AG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36</v>
      </c>
      <c r="L6" s="49"/>
      <c r="M6" s="78"/>
      <c r="N6" s="49"/>
      <c r="O6" s="78"/>
      <c r="P6" s="49" t="s">
        <v>327</v>
      </c>
      <c r="Q6" s="78">
        <v>15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6</v>
      </c>
      <c r="T8" s="49"/>
      <c r="U8" s="78"/>
      <c r="V8" s="49" t="s">
        <v>187</v>
      </c>
      <c r="W8" s="78">
        <v>13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1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5</v>
      </c>
      <c r="T10" s="49"/>
      <c r="U10" s="78"/>
      <c r="V10" s="49" t="s">
        <v>189</v>
      </c>
      <c r="W10" s="78">
        <v>23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259</v>
      </c>
      <c r="AE22" s="90"/>
      <c r="AF22" s="72">
        <v>3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2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243</v>
      </c>
      <c r="AG23" s="92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>
        <v>1</v>
      </c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5</v>
      </c>
      <c r="T24" s="49" t="s">
        <v>12</v>
      </c>
      <c r="U24" s="78">
        <v>2</v>
      </c>
      <c r="V24" s="49" t="s">
        <v>12</v>
      </c>
      <c r="W24" s="78"/>
      <c r="X24" s="49"/>
      <c r="Y24" s="78"/>
      <c r="Z24" s="50" t="s">
        <v>12</v>
      </c>
      <c r="AA24" s="53">
        <v>32</v>
      </c>
      <c r="AB24" s="49" t="s">
        <v>12</v>
      </c>
      <c r="AC24" s="78">
        <v>5</v>
      </c>
      <c r="AD24" s="93">
        <f>IF(ISERROR(AD25/AD22),"",AD25/AD22)</f>
        <v>1</v>
      </c>
      <c r="AE24" s="90"/>
      <c r="AF24" s="72">
        <v>13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44</v>
      </c>
      <c r="H25" s="55" t="s">
        <v>41</v>
      </c>
      <c r="I25" s="95">
        <f>SUBTOTAL(9,I5:I24)</f>
        <v>1</v>
      </c>
      <c r="J25" s="55" t="s">
        <v>42</v>
      </c>
      <c r="K25" s="95">
        <f>SUBTOTAL(9,K5:K24)</f>
        <v>67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27</v>
      </c>
      <c r="R25" s="55" t="s">
        <v>46</v>
      </c>
      <c r="S25" s="95">
        <f>SUBTOTAL(9,S5:S24)</f>
        <v>17</v>
      </c>
      <c r="T25" s="55" t="s">
        <v>47</v>
      </c>
      <c r="U25" s="95">
        <f>SUBTOTAL(9,U5:U24)</f>
        <v>2</v>
      </c>
      <c r="V25" s="55" t="s">
        <v>48</v>
      </c>
      <c r="W25" s="95">
        <f>SUBTOTAL(9,W5:W24)</f>
        <v>62</v>
      </c>
      <c r="X25" s="55" t="s">
        <v>278</v>
      </c>
      <c r="Y25" s="95">
        <f>SUBTOTAL(9,Y5:Y24)</f>
        <v>0</v>
      </c>
      <c r="Z25" s="55" t="s">
        <v>49</v>
      </c>
      <c r="AA25" s="95">
        <f>SUBTOTAL(9,AA5:AA24)</f>
        <v>32</v>
      </c>
      <c r="AB25" s="55" t="s">
        <v>50</v>
      </c>
      <c r="AC25" s="95">
        <f>SUBTOTAL(9,AC5:AC24)</f>
        <v>5</v>
      </c>
      <c r="AD25" s="96">
        <f>SUM(B25:AC25)</f>
        <v>259</v>
      </c>
      <c r="AE25" s="97" t="s">
        <v>38</v>
      </c>
      <c r="AF25" s="98">
        <f>SUM(AF21:AF24)</f>
        <v>259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83</v>
      </c>
      <c r="H27" s="49"/>
      <c r="I27" s="78"/>
      <c r="J27" s="49" t="s">
        <v>315</v>
      </c>
      <c r="K27" s="78">
        <v>97</v>
      </c>
      <c r="L27" s="49" t="s">
        <v>323</v>
      </c>
      <c r="M27" s="78">
        <v>1</v>
      </c>
      <c r="N27" s="49"/>
      <c r="O27" s="78"/>
      <c r="P27" s="49" t="s">
        <v>324</v>
      </c>
      <c r="Q27" s="78">
        <v>53</v>
      </c>
      <c r="R27" s="49" t="s">
        <v>328</v>
      </c>
      <c r="S27" s="78">
        <v>1</v>
      </c>
      <c r="T27" s="49"/>
      <c r="U27" s="78"/>
      <c r="V27" s="49" t="s">
        <v>187</v>
      </c>
      <c r="W27" s="78">
        <v>21</v>
      </c>
      <c r="X27" s="49" t="s">
        <v>326</v>
      </c>
      <c r="Y27" s="78">
        <v>33</v>
      </c>
      <c r="Z27" s="50"/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57</v>
      </c>
      <c r="L28" s="49"/>
      <c r="M28" s="78"/>
      <c r="N28" s="49"/>
      <c r="O28" s="78"/>
      <c r="P28" s="49" t="s">
        <v>327</v>
      </c>
      <c r="Q28" s="78">
        <v>49</v>
      </c>
      <c r="R28" s="49" t="s">
        <v>332</v>
      </c>
      <c r="S28" s="78">
        <v>3</v>
      </c>
      <c r="T28" s="49"/>
      <c r="U28" s="78"/>
      <c r="V28" s="49" t="s">
        <v>189</v>
      </c>
      <c r="W28" s="78">
        <v>9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/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450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4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>
        <v>2</v>
      </c>
      <c r="X32" s="49"/>
      <c r="Y32" s="78"/>
      <c r="Z32" s="50" t="s">
        <v>12</v>
      </c>
      <c r="AA32" s="78">
        <v>49</v>
      </c>
      <c r="AB32" s="49" t="s">
        <v>12</v>
      </c>
      <c r="AC32" s="78">
        <v>6</v>
      </c>
      <c r="AD32" s="93">
        <f>IF(ISERROR(AD33/AD30),"",AD33/AD30)</f>
        <v>1.04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83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154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4</v>
      </c>
      <c r="P33" s="55" t="s">
        <v>45</v>
      </c>
      <c r="Q33" s="95">
        <f>SUBTOTAL(9,Q26:Q32)</f>
        <v>102</v>
      </c>
      <c r="R33" s="55" t="s">
        <v>46</v>
      </c>
      <c r="S33" s="95">
        <f>SUBTOTAL(9,S26:S32)</f>
        <v>4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32</v>
      </c>
      <c r="X33" s="55" t="s">
        <v>278</v>
      </c>
      <c r="Y33" s="95">
        <f>SUBTOTAL(9,Y26:Y32)</f>
        <v>33</v>
      </c>
      <c r="Z33" s="55" t="s">
        <v>49</v>
      </c>
      <c r="AA33" s="95">
        <f>SUBTOTAL(9,AA26:AA32)</f>
        <v>49</v>
      </c>
      <c r="AB33" s="55" t="s">
        <v>50</v>
      </c>
      <c r="AC33" s="95">
        <f>SUBTOTAL(9,AC26:AC32)</f>
        <v>6</v>
      </c>
      <c r="AD33" s="96">
        <f>SUM(B33:AC33)</f>
        <v>468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17</v>
      </c>
      <c r="H35" s="49"/>
      <c r="I35" s="78"/>
      <c r="J35" s="49" t="s">
        <v>315</v>
      </c>
      <c r="K35" s="78">
        <v>2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>
        <v>6</v>
      </c>
      <c r="T35" s="49"/>
      <c r="U35" s="78"/>
      <c r="V35" s="49" t="s">
        <v>186</v>
      </c>
      <c r="W35" s="78"/>
      <c r="X35" s="49"/>
      <c r="Y35" s="78"/>
      <c r="Z35" s="50"/>
      <c r="AA35" s="78"/>
      <c r="AB35" s="49"/>
      <c r="AC35" s="78"/>
      <c r="AD35" s="91">
        <v>39</v>
      </c>
      <c r="AE35" s="86" t="s">
        <v>60</v>
      </c>
      <c r="AF35" s="98"/>
      <c r="AG35" s="98"/>
    </row>
    <row r="36" spans="1:33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3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0.82051282051282048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17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2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7</v>
      </c>
      <c r="R38" s="55" t="s">
        <v>46</v>
      </c>
      <c r="S38" s="95">
        <f>SUBTOTAL(9,S35:S37)</f>
        <v>6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32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15</v>
      </c>
      <c r="H40" s="49"/>
      <c r="I40" s="78"/>
      <c r="J40" s="49" t="s">
        <v>322</v>
      </c>
      <c r="K40" s="78">
        <v>40</v>
      </c>
      <c r="L40" s="49" t="s">
        <v>323</v>
      </c>
      <c r="M40" s="78">
        <v>7</v>
      </c>
      <c r="N40" s="49"/>
      <c r="O40" s="78"/>
      <c r="P40" s="49" t="s">
        <v>327</v>
      </c>
      <c r="Q40" s="78">
        <v>22</v>
      </c>
      <c r="R40" s="49" t="s">
        <v>325</v>
      </c>
      <c r="S40" s="78">
        <v>18</v>
      </c>
      <c r="T40" s="49"/>
      <c r="U40" s="78"/>
      <c r="V40" s="49" t="s">
        <v>187</v>
      </c>
      <c r="W40" s="78">
        <v>20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5</v>
      </c>
      <c r="L41" s="49"/>
      <c r="M41" s="78"/>
      <c r="N41" s="49"/>
      <c r="O41" s="78"/>
      <c r="P41" s="49"/>
      <c r="Q41" s="78"/>
      <c r="R41" s="49" t="s">
        <v>328</v>
      </c>
      <c r="S41" s="78">
        <v>10</v>
      </c>
      <c r="T41" s="49"/>
      <c r="U41" s="78"/>
      <c r="V41" s="49" t="s">
        <v>189</v>
      </c>
      <c r="W41" s="78">
        <v>196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72</v>
      </c>
      <c r="T42" s="49"/>
      <c r="U42" s="78"/>
      <c r="V42" s="49" t="s">
        <v>340</v>
      </c>
      <c r="W42" s="78">
        <v>152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44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541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2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1.1146025878003696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45</v>
      </c>
      <c r="L50" s="55" t="s">
        <v>43</v>
      </c>
      <c r="M50" s="95">
        <f>SUBTOTAL(9,M39:M49)</f>
        <v>7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22</v>
      </c>
      <c r="R50" s="55" t="s">
        <v>46</v>
      </c>
      <c r="S50" s="95">
        <f>SUBTOTAL(9,S39:S49)</f>
        <v>144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370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603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s="8" customFormat="1" ht="15.75" customHeight="1">
      <c r="A52" s="85"/>
      <c r="B52" s="49" t="s">
        <v>440</v>
      </c>
      <c r="C52" s="78"/>
      <c r="D52" s="50" t="s">
        <v>342</v>
      </c>
      <c r="E52" s="78">
        <v>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21</v>
      </c>
      <c r="N52" s="49" t="s">
        <v>343</v>
      </c>
      <c r="O52" s="78"/>
      <c r="P52" s="49"/>
      <c r="Q52" s="78"/>
      <c r="R52" s="49" t="s">
        <v>344</v>
      </c>
      <c r="S52" s="78">
        <v>4</v>
      </c>
      <c r="T52" s="49" t="s">
        <v>496</v>
      </c>
      <c r="U52" s="78"/>
      <c r="V52" s="58">
        <v>86</v>
      </c>
      <c r="W52" s="50">
        <v>28</v>
      </c>
      <c r="X52" s="49"/>
      <c r="Y52" s="78"/>
      <c r="Z52" s="50"/>
      <c r="AA52" s="78"/>
      <c r="AB52" s="49" t="s">
        <v>346</v>
      </c>
      <c r="AC52" s="78">
        <v>23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62</v>
      </c>
      <c r="N53" s="49" t="s">
        <v>348</v>
      </c>
      <c r="O53" s="78">
        <v>32</v>
      </c>
      <c r="P53" s="49"/>
      <c r="Q53" s="78"/>
      <c r="R53" s="49" t="s">
        <v>449</v>
      </c>
      <c r="S53" s="78">
        <v>4</v>
      </c>
      <c r="T53" s="57" t="s">
        <v>345</v>
      </c>
      <c r="U53" s="78">
        <v>50</v>
      </c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121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30</v>
      </c>
      <c r="F54" s="49"/>
      <c r="G54" s="78"/>
      <c r="H54" s="49" t="s">
        <v>351</v>
      </c>
      <c r="I54" s="78">
        <v>107</v>
      </c>
      <c r="J54" s="49"/>
      <c r="K54" s="78"/>
      <c r="L54" s="49" t="s">
        <v>454</v>
      </c>
      <c r="M54" s="78">
        <v>33</v>
      </c>
      <c r="N54" s="49" t="s">
        <v>434</v>
      </c>
      <c r="O54" s="78">
        <v>23</v>
      </c>
      <c r="P54" s="49"/>
      <c r="Q54" s="78"/>
      <c r="R54" s="49" t="s">
        <v>330</v>
      </c>
      <c r="S54" s="78">
        <v>62</v>
      </c>
      <c r="T54" s="49" t="s">
        <v>455</v>
      </c>
      <c r="U54" s="78">
        <v>2</v>
      </c>
      <c r="V54" s="52" t="s">
        <v>356</v>
      </c>
      <c r="W54" s="78">
        <v>6</v>
      </c>
      <c r="X54" s="49"/>
      <c r="Y54" s="78"/>
      <c r="Z54" s="50"/>
      <c r="AA54" s="78"/>
      <c r="AB54" s="50" t="s">
        <v>354</v>
      </c>
      <c r="AC54" s="78">
        <v>61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117</v>
      </c>
      <c r="F55" s="49"/>
      <c r="G55" s="78"/>
      <c r="H55" s="49" t="s">
        <v>459</v>
      </c>
      <c r="I55" s="78">
        <v>42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9</v>
      </c>
      <c r="T55" s="59"/>
      <c r="U55" s="78"/>
      <c r="V55" s="49" t="s">
        <v>509</v>
      </c>
      <c r="W55" s="53">
        <v>7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24</v>
      </c>
      <c r="N56" s="50" t="s">
        <v>352</v>
      </c>
      <c r="O56" s="78">
        <v>65</v>
      </c>
      <c r="P56" s="49"/>
      <c r="Q56" s="78"/>
      <c r="R56" s="49" t="s">
        <v>332</v>
      </c>
      <c r="S56" s="78">
        <v>4</v>
      </c>
      <c r="T56" s="49"/>
      <c r="U56" s="78"/>
      <c r="V56" s="57" t="s">
        <v>412</v>
      </c>
      <c r="W56" s="78"/>
      <c r="X56" s="49"/>
      <c r="Y56" s="78"/>
      <c r="Z56" s="50"/>
      <c r="AA56" s="78"/>
      <c r="AB56" s="49" t="s">
        <v>359</v>
      </c>
      <c r="AC56" s="78">
        <v>12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88</v>
      </c>
      <c r="F57" s="49"/>
      <c r="G57" s="78"/>
      <c r="H57" s="49" t="s">
        <v>364</v>
      </c>
      <c r="I57" s="78">
        <v>76</v>
      </c>
      <c r="J57" s="49"/>
      <c r="K57" s="78"/>
      <c r="L57" s="49" t="s">
        <v>467</v>
      </c>
      <c r="M57" s="78">
        <v>3</v>
      </c>
      <c r="N57" s="50" t="s">
        <v>500</v>
      </c>
      <c r="O57" s="78"/>
      <c r="P57" s="49"/>
      <c r="Q57" s="78"/>
      <c r="R57" s="49" t="s">
        <v>365</v>
      </c>
      <c r="S57" s="78">
        <v>7</v>
      </c>
      <c r="T57" s="50"/>
      <c r="U57" s="78"/>
      <c r="V57" s="49" t="s">
        <v>370</v>
      </c>
      <c r="W57" s="78">
        <v>19</v>
      </c>
      <c r="X57" s="49"/>
      <c r="Y57" s="78"/>
      <c r="Z57" s="50"/>
      <c r="AA57" s="78"/>
      <c r="AB57" s="49" t="s">
        <v>361</v>
      </c>
      <c r="AC57" s="78">
        <v>203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70</v>
      </c>
      <c r="F58" s="49"/>
      <c r="G58" s="78"/>
      <c r="H58" s="49" t="s">
        <v>367</v>
      </c>
      <c r="I58" s="78">
        <v>291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202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100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37</v>
      </c>
      <c r="F59" s="49"/>
      <c r="G59" s="78"/>
      <c r="H59" s="49" t="s">
        <v>371</v>
      </c>
      <c r="I59" s="78">
        <v>3</v>
      </c>
      <c r="J59" s="49"/>
      <c r="K59" s="78"/>
      <c r="L59" s="49" t="s">
        <v>465</v>
      </c>
      <c r="M59" s="78">
        <v>37</v>
      </c>
      <c r="N59" s="50"/>
      <c r="O59" s="78"/>
      <c r="P59" s="49"/>
      <c r="Q59" s="78"/>
      <c r="R59" s="49" t="s">
        <v>248</v>
      </c>
      <c r="S59" s="78">
        <v>108</v>
      </c>
      <c r="T59" s="49"/>
      <c r="U59" s="78"/>
      <c r="V59" s="57" t="s">
        <v>458</v>
      </c>
      <c r="W59" s="78">
        <v>4</v>
      </c>
      <c r="X59" s="49"/>
      <c r="Y59" s="78"/>
      <c r="Z59" s="50"/>
      <c r="AA59" s="78"/>
      <c r="AB59" s="49" t="s">
        <v>366</v>
      </c>
      <c r="AC59" s="78">
        <v>92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79</v>
      </c>
      <c r="J60" s="49"/>
      <c r="K60" s="78"/>
      <c r="L60" s="49" t="s">
        <v>362</v>
      </c>
      <c r="M60" s="78">
        <v>37</v>
      </c>
      <c r="N60" s="50"/>
      <c r="O60" s="78"/>
      <c r="P60" s="49"/>
      <c r="Q60" s="78"/>
      <c r="R60" s="49" t="s">
        <v>372</v>
      </c>
      <c r="S60" s="78">
        <v>14</v>
      </c>
      <c r="T60" s="49"/>
      <c r="U60" s="78"/>
      <c r="V60" s="49" t="s">
        <v>488</v>
      </c>
      <c r="W60" s="53">
        <v>59</v>
      </c>
      <c r="X60" s="49"/>
      <c r="Y60" s="78"/>
      <c r="Z60" s="50"/>
      <c r="AA60" s="78"/>
      <c r="AB60" s="49" t="s">
        <v>368</v>
      </c>
      <c r="AC60" s="78">
        <v>3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9</v>
      </c>
      <c r="T61" s="49"/>
      <c r="U61" s="78"/>
      <c r="V61" s="49" t="s">
        <v>377</v>
      </c>
      <c r="W61" s="78">
        <v>1</v>
      </c>
      <c r="X61" s="49"/>
      <c r="Y61" s="78"/>
      <c r="Z61" s="50"/>
      <c r="AA61" s="78"/>
      <c r="AB61" s="49" t="s">
        <v>369</v>
      </c>
      <c r="AC61" s="78"/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5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13</v>
      </c>
      <c r="X63" s="49"/>
      <c r="Y63" s="78"/>
      <c r="Z63" s="50"/>
      <c r="AA63" s="78"/>
      <c r="AB63" s="49" t="s">
        <v>378</v>
      </c>
      <c r="AC63" s="78">
        <v>2</v>
      </c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2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/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3</v>
      </c>
      <c r="X66" s="49"/>
      <c r="Y66" s="78"/>
      <c r="Z66" s="50"/>
      <c r="AA66" s="78"/>
      <c r="AB66" s="49" t="s">
        <v>383</v>
      </c>
      <c r="AC66" s="78">
        <v>46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8</v>
      </c>
      <c r="X67" s="49"/>
      <c r="Y67" s="78"/>
      <c r="Z67" s="50"/>
      <c r="AA67" s="78"/>
      <c r="AB67" s="49" t="s">
        <v>94</v>
      </c>
      <c r="AC67" s="78">
        <v>1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4</v>
      </c>
      <c r="X68" s="50"/>
      <c r="Y68" s="78"/>
      <c r="Z68" s="50"/>
      <c r="AA68" s="78"/>
      <c r="AB68" s="49" t="s">
        <v>384</v>
      </c>
      <c r="AC68" s="78">
        <v>11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72</v>
      </c>
      <c r="X69" s="49"/>
      <c r="Y69" s="78"/>
      <c r="Z69" s="50"/>
      <c r="AA69" s="78"/>
      <c r="AB69" s="49" t="s">
        <v>385</v>
      </c>
      <c r="AC69" s="53">
        <v>1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5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63</v>
      </c>
      <c r="X71" s="49"/>
      <c r="Y71" s="78"/>
      <c r="Z71" s="50"/>
      <c r="AA71" s="78"/>
      <c r="AB71" s="49" t="s">
        <v>388</v>
      </c>
      <c r="AC71" s="78">
        <v>19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2</v>
      </c>
      <c r="X73" s="49"/>
      <c r="Y73" s="78"/>
      <c r="Z73" s="50"/>
      <c r="AA73" s="78"/>
      <c r="AB73" s="49" t="s">
        <v>391</v>
      </c>
      <c r="AC73" s="78">
        <v>21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46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8</v>
      </c>
      <c r="X76" s="49"/>
      <c r="Y76" s="78"/>
      <c r="Z76" s="50"/>
      <c r="AA76" s="78"/>
      <c r="AB76" s="49" t="s">
        <v>394</v>
      </c>
      <c r="AC76" s="78">
        <v>2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18</v>
      </c>
      <c r="X77" s="49"/>
      <c r="Y77" s="78"/>
      <c r="Z77" s="50"/>
      <c r="AA77" s="78"/>
      <c r="AB77" s="49" t="s">
        <v>395</v>
      </c>
      <c r="AC77" s="78">
        <v>6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5</v>
      </c>
      <c r="X79" s="49"/>
      <c r="Y79" s="78"/>
      <c r="Z79" s="50"/>
      <c r="AA79" s="78"/>
      <c r="AB79" s="49" t="s">
        <v>472</v>
      </c>
      <c r="AC79" s="78">
        <v>7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15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1</v>
      </c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25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240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126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258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89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31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17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95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25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17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66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242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16</v>
      </c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157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177</v>
      </c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215</v>
      </c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136</v>
      </c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90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1</v>
      </c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85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29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17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63</v>
      </c>
      <c r="V116" s="49"/>
      <c r="W116" s="78"/>
      <c r="X116" s="49"/>
      <c r="Y116" s="78"/>
      <c r="Z116" s="50"/>
      <c r="AA116" s="78"/>
      <c r="AB116" s="49"/>
      <c r="AC116" s="78"/>
      <c r="AD116" s="91">
        <v>5708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>
        <v>1</v>
      </c>
      <c r="J117" s="49"/>
      <c r="K117" s="78"/>
      <c r="L117" s="49" t="s">
        <v>457</v>
      </c>
      <c r="M117" s="78">
        <v>25</v>
      </c>
      <c r="N117" s="49"/>
      <c r="O117" s="78"/>
      <c r="P117" s="49"/>
      <c r="Q117" s="78"/>
      <c r="R117" s="49" t="s">
        <v>411</v>
      </c>
      <c r="S117" s="78">
        <v>27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>
        <v>1</v>
      </c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>
        <v>1</v>
      </c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/>
      <c r="AD118" s="93">
        <f>IF(ISERROR(AD119/AD116),"",AD119/AD116)</f>
        <v>0.90749824807288015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364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730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243</v>
      </c>
      <c r="N119" s="55" t="s">
        <v>44</v>
      </c>
      <c r="O119" s="95">
        <f>SUBTOTAL(9,O51:O118)</f>
        <v>120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450</v>
      </c>
      <c r="T119" s="55" t="s">
        <v>47</v>
      </c>
      <c r="U119" s="95">
        <f>SUBTOTAL(9,U51:U118)</f>
        <v>115</v>
      </c>
      <c r="V119" s="55" t="s">
        <v>48</v>
      </c>
      <c r="W119" s="95">
        <f>SUBTOTAL(9,W51:W118)</f>
        <v>2373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785</v>
      </c>
      <c r="AD119" s="96">
        <f>SUM(B119:AC119)</f>
        <v>5180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30</v>
      </c>
      <c r="D121" s="49" t="s">
        <v>415</v>
      </c>
      <c r="E121" s="78">
        <v>4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64</v>
      </c>
      <c r="N121" s="49" t="s">
        <v>416</v>
      </c>
      <c r="O121" s="78">
        <v>17</v>
      </c>
      <c r="P121" s="49"/>
      <c r="Q121" s="78"/>
      <c r="R121" s="49" t="s">
        <v>20</v>
      </c>
      <c r="S121" s="78"/>
      <c r="T121" s="104" t="s">
        <v>421</v>
      </c>
      <c r="U121" s="78">
        <v>32</v>
      </c>
      <c r="V121" s="49" t="s">
        <v>341</v>
      </c>
      <c r="W121" s="78">
        <v>11</v>
      </c>
      <c r="X121" s="49"/>
      <c r="Y121" s="78"/>
      <c r="Z121" s="50"/>
      <c r="AA121" s="78"/>
      <c r="AB121" s="49" t="s">
        <v>425</v>
      </c>
      <c r="AC121" s="78">
        <v>3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7</v>
      </c>
      <c r="F122" s="49"/>
      <c r="G122" s="78"/>
      <c r="H122" s="49" t="s">
        <v>371</v>
      </c>
      <c r="I122" s="78">
        <v>132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44</v>
      </c>
      <c r="T122" s="49" t="s">
        <v>426</v>
      </c>
      <c r="U122" s="78">
        <v>49</v>
      </c>
      <c r="V122" s="49" t="s">
        <v>398</v>
      </c>
      <c r="W122" s="78">
        <v>185</v>
      </c>
      <c r="X122" s="49"/>
      <c r="Y122" s="78"/>
      <c r="Z122" s="50"/>
      <c r="AA122" s="78"/>
      <c r="AB122" s="49" t="s">
        <v>384</v>
      </c>
      <c r="AC122" s="78">
        <v>3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42</v>
      </c>
      <c r="D123" s="50"/>
      <c r="E123" s="78"/>
      <c r="F123" s="49"/>
      <c r="G123" s="78"/>
      <c r="H123" s="49" t="s">
        <v>427</v>
      </c>
      <c r="I123" s="78">
        <v>258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152</v>
      </c>
      <c r="T123" s="49" t="s">
        <v>345</v>
      </c>
      <c r="U123" s="78">
        <v>46</v>
      </c>
      <c r="V123" s="50" t="s">
        <v>331</v>
      </c>
      <c r="W123" s="78">
        <v>16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2</v>
      </c>
      <c r="T124" s="50" t="s">
        <v>429</v>
      </c>
      <c r="U124" s="78">
        <v>219</v>
      </c>
      <c r="V124" s="59" t="s">
        <v>316</v>
      </c>
      <c r="W124" s="50">
        <v>335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6</v>
      </c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208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208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303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2318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75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1.0591026747195857</v>
      </c>
      <c r="AE144" s="90"/>
      <c r="AF144" s="72"/>
      <c r="AG144" s="72"/>
    </row>
    <row r="145" spans="1:33" s="8" customFormat="1" ht="15.75" customHeight="1">
      <c r="A145" s="99" t="s">
        <v>122</v>
      </c>
      <c r="B145" s="63" t="s">
        <v>39</v>
      </c>
      <c r="C145" s="106">
        <f>SUBTOTAL(9,C120:C144)</f>
        <v>72</v>
      </c>
      <c r="D145" s="63" t="s">
        <v>436</v>
      </c>
      <c r="E145" s="106">
        <f>SUBTOTAL(9,E120:E144)</f>
        <v>11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390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64</v>
      </c>
      <c r="N145" s="63" t="s">
        <v>44</v>
      </c>
      <c r="O145" s="106">
        <f>SUBTOTAL(9,O120:O144)</f>
        <v>17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198</v>
      </c>
      <c r="T145" s="63" t="s">
        <v>47</v>
      </c>
      <c r="U145" s="106">
        <f>SUBTOTAL(9,U120:U144)</f>
        <v>423</v>
      </c>
      <c r="V145" s="63" t="s">
        <v>48</v>
      </c>
      <c r="W145" s="106">
        <f>SUBTOTAL(9,W120:W144)</f>
        <v>1266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14</v>
      </c>
      <c r="AD145" s="107">
        <f>SUM(B145:AC145)</f>
        <v>2455</v>
      </c>
      <c r="AE145" s="100" t="s">
        <v>122</v>
      </c>
      <c r="AF145" s="98"/>
      <c r="AG145" s="98"/>
    </row>
    <row r="146" spans="1:33" s="8" customFormat="1" ht="17.25" customHeight="1">
      <c r="A146" s="108" t="s">
        <v>123</v>
      </c>
      <c r="B146" s="64" t="s">
        <v>124</v>
      </c>
      <c r="C146" s="109">
        <f>C25+C33+C38+C50+C119+C145</f>
        <v>73</v>
      </c>
      <c r="D146" s="64" t="s">
        <v>437</v>
      </c>
      <c r="E146" s="109">
        <f>E25+E33+E38+E50+E119+E145</f>
        <v>375</v>
      </c>
      <c r="F146" s="64" t="s">
        <v>125</v>
      </c>
      <c r="G146" s="109">
        <f>G25+G33+G38+G50+G119+G145</f>
        <v>159</v>
      </c>
      <c r="H146" s="64" t="s">
        <v>270</v>
      </c>
      <c r="I146" s="109">
        <f>I25+I33+I38+I50+I119+I145</f>
        <v>1121</v>
      </c>
      <c r="J146" s="64" t="s">
        <v>271</v>
      </c>
      <c r="K146" s="109">
        <f>K25+K33+K38+K50+K119+K145</f>
        <v>268</v>
      </c>
      <c r="L146" s="64" t="s">
        <v>272</v>
      </c>
      <c r="M146" s="109">
        <f>M25+M33+M38+M50+M119+M145</f>
        <v>316</v>
      </c>
      <c r="N146" s="64" t="s">
        <v>126</v>
      </c>
      <c r="O146" s="109">
        <f>O25+O33+O38+O50+O119+O145</f>
        <v>141</v>
      </c>
      <c r="P146" s="64" t="s">
        <v>127</v>
      </c>
      <c r="Q146" s="109">
        <f>Q25+Q33+Q38+Q50+Q119+Q145</f>
        <v>158</v>
      </c>
      <c r="R146" s="64" t="s">
        <v>128</v>
      </c>
      <c r="S146" s="109">
        <f>S25+S33+S38+S50+S119+S145</f>
        <v>819</v>
      </c>
      <c r="T146" s="64" t="s">
        <v>273</v>
      </c>
      <c r="U146" s="109">
        <f>U25+U33+U38+U50+U119+U145</f>
        <v>540</v>
      </c>
      <c r="V146" s="64" t="s">
        <v>274</v>
      </c>
      <c r="W146" s="109">
        <f>W25+W33+W38+W50+W119+W145</f>
        <v>4103</v>
      </c>
      <c r="X146" s="64" t="s">
        <v>277</v>
      </c>
      <c r="Y146" s="109">
        <f>Y25+Y33+Y38+Y50+Y119+Y145</f>
        <v>33</v>
      </c>
      <c r="Z146" s="64" t="s">
        <v>129</v>
      </c>
      <c r="AA146" s="109">
        <f>AA25+AA33+AA38+AA50+AA119+AA145</f>
        <v>81</v>
      </c>
      <c r="AB146" s="64" t="s">
        <v>130</v>
      </c>
      <c r="AC146" s="109">
        <f>AC25+AC33+AC38+AC50+AC119+AC145</f>
        <v>810</v>
      </c>
      <c r="AD146" s="110">
        <f>SUM(C146:AC146)</f>
        <v>8997</v>
      </c>
      <c r="AE146" s="111" t="s">
        <v>123</v>
      </c>
      <c r="AF146" s="98"/>
      <c r="AG146" s="98"/>
    </row>
    <row r="147" spans="1:33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8" customFormat="1" ht="15.75" customHeight="1">
      <c r="A148" s="113" t="s">
        <v>131</v>
      </c>
      <c r="B148" s="65" t="s">
        <v>132</v>
      </c>
      <c r="C148" s="114">
        <v>38</v>
      </c>
      <c r="D148" s="65" t="s">
        <v>438</v>
      </c>
      <c r="E148" s="114">
        <v>405</v>
      </c>
      <c r="F148" s="65" t="s">
        <v>133</v>
      </c>
      <c r="G148" s="114">
        <v>182</v>
      </c>
      <c r="H148" s="65" t="s">
        <v>134</v>
      </c>
      <c r="I148" s="114">
        <v>1477</v>
      </c>
      <c r="J148" s="65" t="s">
        <v>135</v>
      </c>
      <c r="K148" s="114">
        <v>196</v>
      </c>
      <c r="L148" s="66" t="s">
        <v>136</v>
      </c>
      <c r="M148" s="114">
        <v>327</v>
      </c>
      <c r="N148" s="66" t="s">
        <v>137</v>
      </c>
      <c r="O148" s="114">
        <v>110</v>
      </c>
      <c r="P148" s="66" t="s">
        <v>138</v>
      </c>
      <c r="Q148" s="114">
        <v>182</v>
      </c>
      <c r="R148" s="66" t="s">
        <v>139</v>
      </c>
      <c r="S148" s="114">
        <v>956</v>
      </c>
      <c r="T148" s="65" t="s">
        <v>140</v>
      </c>
      <c r="U148" s="114">
        <v>416</v>
      </c>
      <c r="V148" s="65" t="s">
        <v>141</v>
      </c>
      <c r="W148" s="114">
        <v>4165</v>
      </c>
      <c r="X148" s="66" t="s">
        <v>276</v>
      </c>
      <c r="Y148" s="114">
        <v>24</v>
      </c>
      <c r="Z148" s="65" t="s">
        <v>142</v>
      </c>
      <c r="AA148" s="114">
        <v>39</v>
      </c>
      <c r="AB148" s="65" t="s">
        <v>143</v>
      </c>
      <c r="AC148" s="114">
        <v>798</v>
      </c>
      <c r="AD148" s="115">
        <f>SUM(C148:AC148)</f>
        <v>9315</v>
      </c>
      <c r="AE148" s="116" t="s">
        <v>131</v>
      </c>
      <c r="AF148" s="98"/>
      <c r="AG148" s="98"/>
    </row>
    <row r="149" spans="1:33" s="8" customFormat="1" ht="15.75" customHeight="1">
      <c r="A149" s="117" t="s">
        <v>144</v>
      </c>
      <c r="B149" s="317">
        <f>IF(ISERROR(C146/C148),"-",C146/C148)</f>
        <v>1.9210526315789473</v>
      </c>
      <c r="C149" s="318"/>
      <c r="D149" s="317">
        <f>IF(ISERROR(E146/E148),"-",E146/E148)</f>
        <v>0.92592592592592593</v>
      </c>
      <c r="E149" s="318"/>
      <c r="F149" s="317">
        <f>IF(ISERROR(G146/G148),"-",G146/G148)</f>
        <v>0.87362637362637363</v>
      </c>
      <c r="G149" s="318"/>
      <c r="H149" s="317">
        <f>IF(ISERROR(I146/I148),"-",I146/I148)</f>
        <v>0.75897088693297221</v>
      </c>
      <c r="I149" s="318"/>
      <c r="J149" s="317">
        <f>IF(ISERROR(K146/K148),"-",K146/K148)</f>
        <v>1.3673469387755102</v>
      </c>
      <c r="K149" s="318"/>
      <c r="L149" s="317">
        <f>IF(ISERROR(M146/M148),"-",M146/M148)</f>
        <v>0.96636085626911317</v>
      </c>
      <c r="M149" s="318"/>
      <c r="N149" s="317">
        <f>IF(ISERROR(O146/O148),"-",O146/O148)</f>
        <v>1.2818181818181817</v>
      </c>
      <c r="O149" s="318"/>
      <c r="P149" s="317">
        <f>IF(ISERROR(Q146/Q148),"-",Q146/Q148)</f>
        <v>0.86813186813186816</v>
      </c>
      <c r="Q149" s="318"/>
      <c r="R149" s="317">
        <f>IF(ISERROR(S146/S148),"-",S146/S148)</f>
        <v>0.85669456066945604</v>
      </c>
      <c r="S149" s="318"/>
      <c r="T149" s="317">
        <f>IF(ISERROR(U146/U148),"-",U146/U148)</f>
        <v>1.2980769230769231</v>
      </c>
      <c r="U149" s="318"/>
      <c r="V149" s="317">
        <f>IF(ISERROR(W146/W148),"-",W146/W148)</f>
        <v>0.98511404561824734</v>
      </c>
      <c r="W149" s="318"/>
      <c r="X149" s="317">
        <f>IF(ISERROR(Y146/Y148),"-",Y146/Y148)</f>
        <v>1.375</v>
      </c>
      <c r="Y149" s="318"/>
      <c r="Z149" s="317">
        <f>IF(ISERROR(AA146/AA148),"-",AA146/AA148)</f>
        <v>2.0769230769230771</v>
      </c>
      <c r="AA149" s="318"/>
      <c r="AB149" s="317">
        <f>IF(ISERROR(AC146/AC148),"-",AC146/AC148)</f>
        <v>1.0150375939849625</v>
      </c>
      <c r="AC149" s="318"/>
      <c r="AD149" s="118">
        <f>IF(ISERROR(AD146/AD148),"-",AD146/AD148)</f>
        <v>0.96586151368760065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21">
        <f>IF(ISERROR(C146/$AD$146),"-",C146/$AD$146)</f>
        <v>8.1138157163498942E-3</v>
      </c>
      <c r="C150" s="322"/>
      <c r="D150" s="321">
        <f>IF(ISERROR(E146/$AD$146),"-",E146/$AD$146)</f>
        <v>4.1680560186728909E-2</v>
      </c>
      <c r="E150" s="322"/>
      <c r="F150" s="321">
        <f>IF(ISERROR(G146/$AD$146),"-",G146/$AD$146)</f>
        <v>1.7672557519173057E-2</v>
      </c>
      <c r="G150" s="322"/>
      <c r="H150" s="323">
        <f>IF(ISERROR(I146/$AD$146),"-",I146/$AD$146)</f>
        <v>0.12459708791819496</v>
      </c>
      <c r="I150" s="324"/>
      <c r="J150" s="321">
        <f>IF(ISERROR(K146/$AD$146),"-",K146/$AD$146)</f>
        <v>2.9787707013448926E-2</v>
      </c>
      <c r="K150" s="322"/>
      <c r="L150" s="321">
        <f>IF(ISERROR(M146/$AD$146),"-",M146/$AD$146)</f>
        <v>3.5122818717350228E-2</v>
      </c>
      <c r="M150" s="322"/>
      <c r="N150" s="321">
        <f>IF(ISERROR(O146/$AD$146),"-",O146/$AD$146)</f>
        <v>1.5671890630210069E-2</v>
      </c>
      <c r="O150" s="322"/>
      <c r="P150" s="321">
        <f>IF(ISERROR(Q146/$AD$146),"-",Q146/$AD$146)</f>
        <v>1.7561409358675114E-2</v>
      </c>
      <c r="Q150" s="322"/>
      <c r="R150" s="323">
        <f>IF(ISERROR(S146/$AD$146),"-",S146/$AD$146)</f>
        <v>9.1030343447815937E-2</v>
      </c>
      <c r="S150" s="324"/>
      <c r="T150" s="321">
        <f>IF(ISERROR(U146/$AD$146),"-",U146/$AD$146)</f>
        <v>6.0020006668889632E-2</v>
      </c>
      <c r="U150" s="322"/>
      <c r="V150" s="323">
        <f>IF(ISERROR(W146/$AD$146),"-",W146/$AD$146)</f>
        <v>0.45604090252306323</v>
      </c>
      <c r="W150" s="324"/>
      <c r="X150" s="321">
        <f>IF(ISERROR(Y146/$AD$146),"-",Y146/$AD$146)</f>
        <v>3.6678892964321442E-3</v>
      </c>
      <c r="Y150" s="322"/>
      <c r="Z150" s="321">
        <f>IF(ISERROR(AA146/$AD$146),"-",AA146/$AD$146)</f>
        <v>9.0030010003334451E-3</v>
      </c>
      <c r="AA150" s="322"/>
      <c r="AB150" s="321">
        <f>IF(ISERROR(AC146/$AD$146),"-",AC146/$AD$146)</f>
        <v>9.0030010003334451E-2</v>
      </c>
      <c r="AC150" s="322"/>
      <c r="AD150" s="120">
        <f>SUM(B150:AB150)</f>
        <v>1</v>
      </c>
      <c r="AE150" s="121" t="s">
        <v>145</v>
      </c>
      <c r="AF150" s="72"/>
      <c r="AG150" s="72"/>
    </row>
    <row r="151" spans="1:33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9315</v>
      </c>
      <c r="AE152" s="72"/>
      <c r="AF152" s="72"/>
      <c r="AG152" s="72"/>
    </row>
    <row r="153" spans="1:33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4"/>
      <c r="U153" s="334"/>
      <c r="W153" s="12"/>
      <c r="Y153" s="12"/>
      <c r="Z153" s="13"/>
      <c r="AA153" s="13"/>
    </row>
    <row r="154" spans="1:33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3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3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3" ht="14.25" customHeight="1">
      <c r="A157" s="11"/>
      <c r="C157" s="12"/>
      <c r="E157" s="12"/>
      <c r="G157" s="12"/>
      <c r="I157" s="12"/>
      <c r="W157" s="12"/>
    </row>
    <row r="158" spans="1:33" ht="14.25" customHeight="1">
      <c r="A158" s="11"/>
      <c r="C158" s="12"/>
      <c r="E158" s="12"/>
      <c r="G158" s="12"/>
      <c r="I158" s="12"/>
      <c r="W158" s="12"/>
    </row>
    <row r="159" spans="1:33" ht="14.25" customHeight="1">
      <c r="A159" s="11"/>
      <c r="C159" s="12"/>
      <c r="E159" s="12"/>
      <c r="G159" s="12"/>
      <c r="W159" s="12"/>
    </row>
    <row r="160" spans="1:33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  <mergeCell ref="B149:C149"/>
    <mergeCell ref="D149:E149"/>
    <mergeCell ref="F149:G149"/>
    <mergeCell ref="H149:I149"/>
    <mergeCell ref="J149:K149"/>
    <mergeCell ref="AB150:AC150"/>
    <mergeCell ref="R149:S149"/>
    <mergeCell ref="T149:U149"/>
    <mergeCell ref="R150:S150"/>
    <mergeCell ref="T150:U150"/>
    <mergeCell ref="V150:W150"/>
    <mergeCell ref="X150:Y150"/>
    <mergeCell ref="V149:W149"/>
    <mergeCell ref="X149:Y149"/>
    <mergeCell ref="Z150:AA150"/>
    <mergeCell ref="N149:O149"/>
    <mergeCell ref="P149:Q149"/>
    <mergeCell ref="L149:M149"/>
    <mergeCell ref="Z149:AA149"/>
    <mergeCell ref="AB149:AC149"/>
    <mergeCell ref="B150:C150"/>
    <mergeCell ref="D150:E150"/>
    <mergeCell ref="F150:G150"/>
    <mergeCell ref="H150:I150"/>
    <mergeCell ref="R155:S155"/>
    <mergeCell ref="J150:K150"/>
    <mergeCell ref="L150:M150"/>
    <mergeCell ref="N150:O150"/>
    <mergeCell ref="P150:Q150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</mergeCells>
  <phoneticPr fontId="3"/>
  <hyperlinks>
    <hyperlink ref="AB151:AD151" r:id="rId1" display="kikaku@chibajihan.jp" xr:uid="{CD21A2EA-67CA-4ACD-A076-737857C0631E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N122" activePane="bottomRight" state="frozen"/>
      <selection activeCell="V85" sqref="V85"/>
      <selection pane="topRight" activeCell="V85" sqref="V85"/>
      <selection pane="bottomLeft" activeCell="V85" sqref="V85"/>
      <selection pane="bottomRight" activeCell="Z157" sqref="Z157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2" width="9" style="5"/>
    <col min="33" max="33" width="5.25" style="5" customWidth="1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5" t="s">
        <v>1</v>
      </c>
      <c r="C2" s="335"/>
      <c r="D2" s="335"/>
      <c r="E2" s="335"/>
      <c r="AA2" s="336" t="s">
        <v>163</v>
      </c>
      <c r="AB2" s="336"/>
      <c r="AC2" s="336"/>
      <c r="AD2" s="21">
        <v>2025.04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47</v>
      </c>
      <c r="H5" s="49"/>
      <c r="I5" s="78"/>
      <c r="J5" s="49" t="s">
        <v>322</v>
      </c>
      <c r="K5" s="78">
        <v>27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26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45</v>
      </c>
      <c r="X5" s="49" t="s">
        <v>326</v>
      </c>
      <c r="Y5" s="78">
        <v>4</v>
      </c>
      <c r="Z5" s="50"/>
      <c r="AA5" s="78"/>
      <c r="AB5" s="49"/>
      <c r="AC5" s="78"/>
      <c r="AD5" s="79"/>
      <c r="AE5" s="80"/>
      <c r="AF5" s="72"/>
      <c r="AG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32</v>
      </c>
      <c r="L6" s="49"/>
      <c r="M6" s="78"/>
      <c r="N6" s="49"/>
      <c r="O6" s="78"/>
      <c r="P6" s="49" t="s">
        <v>327</v>
      </c>
      <c r="Q6" s="78">
        <v>9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3</v>
      </c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9</v>
      </c>
      <c r="T8" s="49"/>
      <c r="U8" s="78"/>
      <c r="V8" s="49" t="s">
        <v>187</v>
      </c>
      <c r="W8" s="78">
        <v>37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3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4</v>
      </c>
      <c r="T10" s="49"/>
      <c r="U10" s="78"/>
      <c r="V10" s="49" t="s">
        <v>189</v>
      </c>
      <c r="W10" s="78">
        <v>10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277</v>
      </c>
      <c r="AE22" s="90"/>
      <c r="AF22" s="72">
        <v>0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283</v>
      </c>
      <c r="AG23" s="92" t="s">
        <v>474</v>
      </c>
    </row>
    <row r="24" spans="1:33" ht="15.75" customHeight="1">
      <c r="A24" s="89"/>
      <c r="B24" s="49" t="s">
        <v>12</v>
      </c>
      <c r="C24" s="78">
        <v>5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1</v>
      </c>
      <c r="T24" s="49" t="s">
        <v>12</v>
      </c>
      <c r="U24" s="78">
        <v>1</v>
      </c>
      <c r="V24" s="49" t="s">
        <v>12</v>
      </c>
      <c r="W24" s="78"/>
      <c r="X24" s="49"/>
      <c r="Y24" s="78"/>
      <c r="Z24" s="50" t="s">
        <v>12</v>
      </c>
      <c r="AA24" s="53">
        <v>34</v>
      </c>
      <c r="AB24" s="49" t="s">
        <v>12</v>
      </c>
      <c r="AC24" s="78">
        <v>4</v>
      </c>
      <c r="AD24" s="93">
        <f>IF(ISERROR(AD25/AD22),"",AD25/AD22)</f>
        <v>1.1046931407942238</v>
      </c>
      <c r="AE24" s="90"/>
      <c r="AF24" s="72">
        <v>23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5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47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61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35</v>
      </c>
      <c r="R25" s="55" t="s">
        <v>46</v>
      </c>
      <c r="S25" s="95">
        <f>SUBTOTAL(9,S5:S24)</f>
        <v>15</v>
      </c>
      <c r="T25" s="55" t="s">
        <v>47</v>
      </c>
      <c r="U25" s="95">
        <f>SUBTOTAL(9,U5:U24)</f>
        <v>1</v>
      </c>
      <c r="V25" s="55" t="s">
        <v>48</v>
      </c>
      <c r="W25" s="95">
        <f>SUBTOTAL(9,W5:W24)</f>
        <v>99</v>
      </c>
      <c r="X25" s="55" t="s">
        <v>278</v>
      </c>
      <c r="Y25" s="95">
        <f>SUBTOTAL(9,Y5:Y24)</f>
        <v>4</v>
      </c>
      <c r="Z25" s="55" t="s">
        <v>49</v>
      </c>
      <c r="AA25" s="95">
        <f>SUBTOTAL(9,AA5:AA24)</f>
        <v>34</v>
      </c>
      <c r="AB25" s="55" t="s">
        <v>50</v>
      </c>
      <c r="AC25" s="95">
        <f>SUBTOTAL(9,AC5:AC24)</f>
        <v>4</v>
      </c>
      <c r="AD25" s="96">
        <f>SUM(B25:AC25)</f>
        <v>306</v>
      </c>
      <c r="AE25" s="97" t="s">
        <v>38</v>
      </c>
      <c r="AF25" s="98">
        <f>SUM(AF21:AF24)</f>
        <v>306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92</v>
      </c>
      <c r="H27" s="49"/>
      <c r="I27" s="78"/>
      <c r="J27" s="49" t="s">
        <v>315</v>
      </c>
      <c r="K27" s="78">
        <v>75</v>
      </c>
      <c r="L27" s="49" t="s">
        <v>323</v>
      </c>
      <c r="M27" s="78">
        <v>1</v>
      </c>
      <c r="N27" s="49"/>
      <c r="O27" s="78"/>
      <c r="P27" s="49" t="s">
        <v>324</v>
      </c>
      <c r="Q27" s="78">
        <v>45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12</v>
      </c>
      <c r="X27" s="49" t="s">
        <v>326</v>
      </c>
      <c r="Y27" s="78">
        <v>39</v>
      </c>
      <c r="Z27" s="50"/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33</v>
      </c>
      <c r="L28" s="49"/>
      <c r="M28" s="78"/>
      <c r="N28" s="49"/>
      <c r="O28" s="78"/>
      <c r="P28" s="49" t="s">
        <v>327</v>
      </c>
      <c r="Q28" s="78">
        <v>49</v>
      </c>
      <c r="R28" s="49" t="s">
        <v>332</v>
      </c>
      <c r="S28" s="78">
        <v>7</v>
      </c>
      <c r="T28" s="49"/>
      <c r="U28" s="78"/>
      <c r="V28" s="49" t="s">
        <v>189</v>
      </c>
      <c r="W28" s="78">
        <v>28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6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446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10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42</v>
      </c>
      <c r="AB32" s="49" t="s">
        <v>12</v>
      </c>
      <c r="AC32" s="78">
        <v>9</v>
      </c>
      <c r="AD32" s="93">
        <f>IF(ISERROR(AD33/AD30),"",AD33/AD30)</f>
        <v>1.006726457399103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92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114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10</v>
      </c>
      <c r="P33" s="55" t="s">
        <v>45</v>
      </c>
      <c r="Q33" s="95">
        <f>SUBTOTAL(9,Q26:Q32)</f>
        <v>94</v>
      </c>
      <c r="R33" s="55" t="s">
        <v>46</v>
      </c>
      <c r="S33" s="95">
        <f>SUBTOTAL(9,S26:S32)</f>
        <v>8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40</v>
      </c>
      <c r="X33" s="55" t="s">
        <v>278</v>
      </c>
      <c r="Y33" s="95">
        <f>SUBTOTAL(9,Y26:Y32)</f>
        <v>39</v>
      </c>
      <c r="Z33" s="55" t="s">
        <v>49</v>
      </c>
      <c r="AA33" s="95">
        <f>SUBTOTAL(9,AA26:AA32)</f>
        <v>42</v>
      </c>
      <c r="AB33" s="55" t="s">
        <v>50</v>
      </c>
      <c r="AC33" s="95">
        <f>SUBTOTAL(9,AC26:AC32)</f>
        <v>9</v>
      </c>
      <c r="AD33" s="96">
        <f>SUM(B33:AC33)</f>
        <v>449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15</v>
      </c>
      <c r="H35" s="49"/>
      <c r="I35" s="78"/>
      <c r="J35" s="49" t="s">
        <v>315</v>
      </c>
      <c r="K35" s="78">
        <v>5</v>
      </c>
      <c r="L35" s="49"/>
      <c r="M35" s="78"/>
      <c r="N35" s="49"/>
      <c r="O35" s="78"/>
      <c r="P35" s="49" t="s">
        <v>324</v>
      </c>
      <c r="Q35" s="78">
        <v>1</v>
      </c>
      <c r="R35" s="49" t="s">
        <v>338</v>
      </c>
      <c r="S35" s="78"/>
      <c r="T35" s="49"/>
      <c r="U35" s="78"/>
      <c r="V35" s="49" t="s">
        <v>186</v>
      </c>
      <c r="W35" s="78">
        <v>10</v>
      </c>
      <c r="X35" s="49"/>
      <c r="Y35" s="78"/>
      <c r="Z35" s="50"/>
      <c r="AA35" s="78"/>
      <c r="AB35" s="49"/>
      <c r="AC35" s="78"/>
      <c r="AD35" s="91">
        <v>37</v>
      </c>
      <c r="AE35" s="86" t="s">
        <v>60</v>
      </c>
      <c r="AF35" s="98"/>
      <c r="AG35" s="98"/>
    </row>
    <row r="36" spans="1:33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8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1.0540540540540539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9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39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6</v>
      </c>
      <c r="H40" s="49"/>
      <c r="I40" s="78"/>
      <c r="J40" s="49" t="s">
        <v>322</v>
      </c>
      <c r="K40" s="78">
        <v>29</v>
      </c>
      <c r="L40" s="49" t="s">
        <v>323</v>
      </c>
      <c r="M40" s="78">
        <v>5</v>
      </c>
      <c r="N40" s="49"/>
      <c r="O40" s="78"/>
      <c r="P40" s="49" t="s">
        <v>327</v>
      </c>
      <c r="Q40" s="78">
        <v>28</v>
      </c>
      <c r="R40" s="49" t="s">
        <v>325</v>
      </c>
      <c r="S40" s="78">
        <v>11</v>
      </c>
      <c r="T40" s="49"/>
      <c r="U40" s="78"/>
      <c r="V40" s="49" t="s">
        <v>187</v>
      </c>
      <c r="W40" s="78">
        <v>34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15</v>
      </c>
      <c r="L41" s="49"/>
      <c r="M41" s="78"/>
      <c r="N41" s="49"/>
      <c r="O41" s="78"/>
      <c r="P41" s="49"/>
      <c r="Q41" s="78"/>
      <c r="R41" s="49" t="s">
        <v>328</v>
      </c>
      <c r="S41" s="78">
        <v>7</v>
      </c>
      <c r="T41" s="49"/>
      <c r="U41" s="78"/>
      <c r="V41" s="49" t="s">
        <v>189</v>
      </c>
      <c r="W41" s="78">
        <v>229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79</v>
      </c>
      <c r="T42" s="49"/>
      <c r="U42" s="78"/>
      <c r="V42" s="49" t="s">
        <v>340</v>
      </c>
      <c r="W42" s="78">
        <v>121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23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607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/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0.9670510708401977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6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44</v>
      </c>
      <c r="L50" s="55" t="s">
        <v>43</v>
      </c>
      <c r="M50" s="95">
        <f>SUBTOTAL(9,M39:M49)</f>
        <v>5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28</v>
      </c>
      <c r="R50" s="55" t="s">
        <v>46</v>
      </c>
      <c r="S50" s="95">
        <f>SUBTOTAL(9,S39:S49)</f>
        <v>120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384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587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s="8" customFormat="1" ht="15.75" customHeight="1">
      <c r="A52" s="85"/>
      <c r="B52" s="49" t="s">
        <v>440</v>
      </c>
      <c r="C52" s="78"/>
      <c r="D52" s="50" t="s">
        <v>342</v>
      </c>
      <c r="E52" s="78">
        <v>21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24</v>
      </c>
      <c r="N52" s="49" t="s">
        <v>343</v>
      </c>
      <c r="O52" s="78"/>
      <c r="P52" s="49"/>
      <c r="Q52" s="78"/>
      <c r="R52" s="49" t="s">
        <v>344</v>
      </c>
      <c r="S52" s="78">
        <v>5</v>
      </c>
      <c r="T52" s="49" t="s">
        <v>496</v>
      </c>
      <c r="U52" s="78"/>
      <c r="V52" s="58">
        <v>86</v>
      </c>
      <c r="W52" s="50">
        <v>24</v>
      </c>
      <c r="X52" s="49"/>
      <c r="Y52" s="78"/>
      <c r="Z52" s="50"/>
      <c r="AA52" s="78"/>
      <c r="AB52" s="49" t="s">
        <v>346</v>
      </c>
      <c r="AC52" s="78">
        <v>26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45</v>
      </c>
      <c r="N53" s="49" t="s">
        <v>348</v>
      </c>
      <c r="O53" s="78">
        <v>37</v>
      </c>
      <c r="P53" s="49"/>
      <c r="Q53" s="78"/>
      <c r="R53" s="49" t="s">
        <v>449</v>
      </c>
      <c r="S53" s="78">
        <v>5</v>
      </c>
      <c r="T53" s="57" t="s">
        <v>345</v>
      </c>
      <c r="U53" s="78">
        <v>46</v>
      </c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>
        <v>159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30</v>
      </c>
      <c r="F54" s="49"/>
      <c r="G54" s="78"/>
      <c r="H54" s="49" t="s">
        <v>351</v>
      </c>
      <c r="I54" s="78">
        <v>156</v>
      </c>
      <c r="J54" s="49"/>
      <c r="K54" s="78"/>
      <c r="L54" s="49" t="s">
        <v>454</v>
      </c>
      <c r="M54" s="78">
        <v>31</v>
      </c>
      <c r="N54" s="49" t="s">
        <v>434</v>
      </c>
      <c r="O54" s="78">
        <v>19</v>
      </c>
      <c r="P54" s="49"/>
      <c r="Q54" s="78"/>
      <c r="R54" s="49" t="s">
        <v>330</v>
      </c>
      <c r="S54" s="78">
        <v>27</v>
      </c>
      <c r="T54" s="49" t="s">
        <v>455</v>
      </c>
      <c r="U54" s="78">
        <v>5</v>
      </c>
      <c r="V54" s="52" t="s">
        <v>356</v>
      </c>
      <c r="W54" s="78">
        <v>4</v>
      </c>
      <c r="X54" s="49"/>
      <c r="Y54" s="78"/>
      <c r="Z54" s="50"/>
      <c r="AA54" s="78"/>
      <c r="AB54" s="50" t="s">
        <v>354</v>
      </c>
      <c r="AC54" s="78">
        <v>81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97</v>
      </c>
      <c r="F55" s="49"/>
      <c r="G55" s="78"/>
      <c r="H55" s="49" t="s">
        <v>459</v>
      </c>
      <c r="I55" s="78">
        <v>100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5</v>
      </c>
      <c r="T55" s="59"/>
      <c r="U55" s="78"/>
      <c r="V55" s="49" t="s">
        <v>509</v>
      </c>
      <c r="W55" s="53">
        <v>8</v>
      </c>
      <c r="X55" s="49"/>
      <c r="Y55" s="78"/>
      <c r="Z55" s="50"/>
      <c r="AA55" s="78"/>
      <c r="AB55" s="49" t="s">
        <v>357</v>
      </c>
      <c r="AC55" s="78"/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20</v>
      </c>
      <c r="N56" s="50" t="s">
        <v>352</v>
      </c>
      <c r="O56" s="78">
        <v>58</v>
      </c>
      <c r="P56" s="49"/>
      <c r="Q56" s="78"/>
      <c r="R56" s="49" t="s">
        <v>332</v>
      </c>
      <c r="S56" s="78">
        <v>9</v>
      </c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28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52</v>
      </c>
      <c r="F57" s="49"/>
      <c r="G57" s="78"/>
      <c r="H57" s="49" t="s">
        <v>364</v>
      </c>
      <c r="I57" s="78">
        <v>138</v>
      </c>
      <c r="J57" s="49"/>
      <c r="K57" s="78"/>
      <c r="L57" s="49" t="s">
        <v>467</v>
      </c>
      <c r="M57" s="78">
        <v>1</v>
      </c>
      <c r="N57" s="50" t="s">
        <v>500</v>
      </c>
      <c r="O57" s="78"/>
      <c r="P57" s="49"/>
      <c r="Q57" s="78"/>
      <c r="R57" s="49" t="s">
        <v>365</v>
      </c>
      <c r="S57" s="78">
        <v>6</v>
      </c>
      <c r="T57" s="50"/>
      <c r="U57" s="78"/>
      <c r="V57" s="49" t="s">
        <v>370</v>
      </c>
      <c r="W57" s="78">
        <v>11</v>
      </c>
      <c r="X57" s="49"/>
      <c r="Y57" s="78"/>
      <c r="Z57" s="50"/>
      <c r="AA57" s="78"/>
      <c r="AB57" s="49" t="s">
        <v>361</v>
      </c>
      <c r="AC57" s="78">
        <v>200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48</v>
      </c>
      <c r="F58" s="49"/>
      <c r="G58" s="78"/>
      <c r="H58" s="49" t="s">
        <v>367</v>
      </c>
      <c r="I58" s="78">
        <v>140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242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93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52</v>
      </c>
      <c r="F59" s="49"/>
      <c r="G59" s="78"/>
      <c r="H59" s="49" t="s">
        <v>371</v>
      </c>
      <c r="I59" s="78">
        <v>12</v>
      </c>
      <c r="J59" s="49"/>
      <c r="K59" s="78"/>
      <c r="L59" s="49" t="s">
        <v>465</v>
      </c>
      <c r="M59" s="78">
        <v>47</v>
      </c>
      <c r="N59" s="50"/>
      <c r="O59" s="78"/>
      <c r="P59" s="49"/>
      <c r="Q59" s="78"/>
      <c r="R59" s="49" t="s">
        <v>248</v>
      </c>
      <c r="S59" s="78">
        <v>75</v>
      </c>
      <c r="T59" s="49"/>
      <c r="U59" s="78"/>
      <c r="V59" s="57" t="s">
        <v>458</v>
      </c>
      <c r="W59" s="78"/>
      <c r="X59" s="49"/>
      <c r="Y59" s="78"/>
      <c r="Z59" s="50"/>
      <c r="AA59" s="78"/>
      <c r="AB59" s="49" t="s">
        <v>366</v>
      </c>
      <c r="AC59" s="78">
        <v>68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111</v>
      </c>
      <c r="J60" s="49"/>
      <c r="K60" s="78"/>
      <c r="L60" s="49" t="s">
        <v>362</v>
      </c>
      <c r="M60" s="78">
        <v>94</v>
      </c>
      <c r="N60" s="50"/>
      <c r="O60" s="78"/>
      <c r="P60" s="49"/>
      <c r="Q60" s="78"/>
      <c r="R60" s="49" t="s">
        <v>372</v>
      </c>
      <c r="S60" s="78">
        <v>47</v>
      </c>
      <c r="T60" s="49"/>
      <c r="U60" s="78"/>
      <c r="V60" s="49" t="s">
        <v>488</v>
      </c>
      <c r="W60" s="53">
        <v>84</v>
      </c>
      <c r="X60" s="49"/>
      <c r="Y60" s="78"/>
      <c r="Z60" s="50"/>
      <c r="AA60" s="78"/>
      <c r="AB60" s="49" t="s">
        <v>368</v>
      </c>
      <c r="AC60" s="78">
        <v>7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6</v>
      </c>
      <c r="T61" s="49"/>
      <c r="U61" s="78"/>
      <c r="V61" s="49" t="s">
        <v>377</v>
      </c>
      <c r="W61" s="78">
        <v>2</v>
      </c>
      <c r="X61" s="49"/>
      <c r="Y61" s="78"/>
      <c r="Z61" s="50"/>
      <c r="AA61" s="78"/>
      <c r="AB61" s="49" t="s">
        <v>369</v>
      </c>
      <c r="AC61" s="78">
        <v>1</v>
      </c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2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22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3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4</v>
      </c>
      <c r="X66" s="49"/>
      <c r="Y66" s="78"/>
      <c r="Z66" s="50"/>
      <c r="AA66" s="78"/>
      <c r="AB66" s="49" t="s">
        <v>383</v>
      </c>
      <c r="AC66" s="78">
        <v>28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11</v>
      </c>
      <c r="X67" s="49"/>
      <c r="Y67" s="78"/>
      <c r="Z67" s="50"/>
      <c r="AA67" s="78"/>
      <c r="AB67" s="49" t="s">
        <v>94</v>
      </c>
      <c r="AC67" s="78">
        <v>2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3</v>
      </c>
      <c r="X68" s="50"/>
      <c r="Y68" s="78"/>
      <c r="Z68" s="50"/>
      <c r="AA68" s="78"/>
      <c r="AB68" s="49" t="s">
        <v>384</v>
      </c>
      <c r="AC68" s="78">
        <v>6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88</v>
      </c>
      <c r="X69" s="49"/>
      <c r="Y69" s="78"/>
      <c r="Z69" s="50"/>
      <c r="AA69" s="78"/>
      <c r="AB69" s="49" t="s">
        <v>385</v>
      </c>
      <c r="AC69" s="53">
        <v>2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7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72</v>
      </c>
      <c r="X71" s="49"/>
      <c r="Y71" s="78"/>
      <c r="Z71" s="50"/>
      <c r="AA71" s="78"/>
      <c r="AB71" s="49" t="s">
        <v>388</v>
      </c>
      <c r="AC71" s="78">
        <v>20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23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34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21</v>
      </c>
      <c r="X76" s="49"/>
      <c r="Y76" s="78"/>
      <c r="Z76" s="50"/>
      <c r="AA76" s="78"/>
      <c r="AB76" s="49" t="s">
        <v>394</v>
      </c>
      <c r="AC76" s="78">
        <v>1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15</v>
      </c>
      <c r="X77" s="49"/>
      <c r="Y77" s="78"/>
      <c r="Z77" s="50"/>
      <c r="AA77" s="78"/>
      <c r="AB77" s="49" t="s">
        <v>395</v>
      </c>
      <c r="AC77" s="78">
        <v>4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6</v>
      </c>
      <c r="X79" s="49"/>
      <c r="Y79" s="78"/>
      <c r="Z79" s="50"/>
      <c r="AA79" s="78"/>
      <c r="AB79" s="49" t="s">
        <v>472</v>
      </c>
      <c r="AC79" s="78">
        <v>6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22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2</v>
      </c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17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260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113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301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206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61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49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175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25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24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71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272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8</v>
      </c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189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255</v>
      </c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335</v>
      </c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136</v>
      </c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48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5</v>
      </c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97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38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9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45</v>
      </c>
      <c r="V116" s="49"/>
      <c r="W116" s="78"/>
      <c r="X116" s="49"/>
      <c r="Y116" s="78"/>
      <c r="Z116" s="50"/>
      <c r="AA116" s="78"/>
      <c r="AB116" s="49"/>
      <c r="AC116" s="78"/>
      <c r="AD116" s="91">
        <v>6105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25</v>
      </c>
      <c r="N117" s="49"/>
      <c r="O117" s="78"/>
      <c r="P117" s="49"/>
      <c r="Q117" s="78"/>
      <c r="R117" s="49" t="s">
        <v>411</v>
      </c>
      <c r="S117" s="78">
        <v>23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1</v>
      </c>
      <c r="AD118" s="93">
        <f>IF(ISERROR(AD119/AD116),"",AD119/AD116)</f>
        <v>0.95380835380835383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314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801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287</v>
      </c>
      <c r="N119" s="55" t="s">
        <v>44</v>
      </c>
      <c r="O119" s="95">
        <f>SUBTOTAL(9,O51:O118)</f>
        <v>114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450</v>
      </c>
      <c r="T119" s="55" t="s">
        <v>47</v>
      </c>
      <c r="U119" s="95">
        <f>SUBTOTAL(9,U51:U118)</f>
        <v>96</v>
      </c>
      <c r="V119" s="55" t="s">
        <v>48</v>
      </c>
      <c r="W119" s="95">
        <f>SUBTOTAL(9,W51:W118)</f>
        <v>2968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793</v>
      </c>
      <c r="AD119" s="96">
        <f>SUM(B119:AC119)</f>
        <v>5823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21</v>
      </c>
      <c r="D121" s="49" t="s">
        <v>415</v>
      </c>
      <c r="E121" s="78">
        <v>6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45</v>
      </c>
      <c r="N121" s="49" t="s">
        <v>416</v>
      </c>
      <c r="O121" s="78">
        <v>10</v>
      </c>
      <c r="P121" s="49"/>
      <c r="Q121" s="78"/>
      <c r="R121" s="49" t="s">
        <v>20</v>
      </c>
      <c r="S121" s="78"/>
      <c r="T121" s="104" t="s">
        <v>421</v>
      </c>
      <c r="U121" s="78">
        <v>30</v>
      </c>
      <c r="V121" s="49" t="s">
        <v>341</v>
      </c>
      <c r="W121" s="78">
        <v>5</v>
      </c>
      <c r="X121" s="49"/>
      <c r="Y121" s="78"/>
      <c r="Z121" s="50"/>
      <c r="AA121" s="78"/>
      <c r="AB121" s="49" t="s">
        <v>425</v>
      </c>
      <c r="AC121" s="78">
        <v>7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7</v>
      </c>
      <c r="F122" s="49"/>
      <c r="G122" s="78"/>
      <c r="H122" s="49" t="s">
        <v>371</v>
      </c>
      <c r="I122" s="78">
        <v>243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39</v>
      </c>
      <c r="T122" s="49" t="s">
        <v>426</v>
      </c>
      <c r="U122" s="78">
        <v>80</v>
      </c>
      <c r="V122" s="49" t="s">
        <v>398</v>
      </c>
      <c r="W122" s="78">
        <v>275</v>
      </c>
      <c r="X122" s="49"/>
      <c r="Y122" s="78"/>
      <c r="Z122" s="50"/>
      <c r="AA122" s="78"/>
      <c r="AB122" s="49" t="s">
        <v>384</v>
      </c>
      <c r="AC122" s="78">
        <v>2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42</v>
      </c>
      <c r="D123" s="50"/>
      <c r="E123" s="78"/>
      <c r="F123" s="49"/>
      <c r="G123" s="78"/>
      <c r="H123" s="49" t="s">
        <v>427</v>
      </c>
      <c r="I123" s="78">
        <v>340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112</v>
      </c>
      <c r="T123" s="49" t="s">
        <v>345</v>
      </c>
      <c r="U123" s="78">
        <v>43</v>
      </c>
      <c r="V123" s="50" t="s">
        <v>331</v>
      </c>
      <c r="W123" s="78">
        <v>15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207</v>
      </c>
      <c r="V124" s="59" t="s">
        <v>316</v>
      </c>
      <c r="W124" s="50">
        <v>434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206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226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278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2359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100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3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1</v>
      </c>
      <c r="AD144" s="93">
        <f>IF(ISERROR(AD145/AD142),"",AD145/AD142)</f>
        <v>1.1788893598982619</v>
      </c>
      <c r="AE144" s="90"/>
      <c r="AF144" s="72"/>
      <c r="AG144" s="72"/>
    </row>
    <row r="145" spans="1:33" s="8" customFormat="1" ht="15.75" customHeight="1">
      <c r="A145" s="99" t="s">
        <v>122</v>
      </c>
      <c r="B145" s="63" t="s">
        <v>39</v>
      </c>
      <c r="C145" s="106">
        <f>SUBTOTAL(9,C120:C144)</f>
        <v>63</v>
      </c>
      <c r="D145" s="63" t="s">
        <v>436</v>
      </c>
      <c r="E145" s="106">
        <f>SUBTOTAL(9,E120:E144)</f>
        <v>13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583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45</v>
      </c>
      <c r="N145" s="63" t="s">
        <v>44</v>
      </c>
      <c r="O145" s="106">
        <f>SUBTOTAL(9,O120:O144)</f>
        <v>10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155</v>
      </c>
      <c r="T145" s="63" t="s">
        <v>47</v>
      </c>
      <c r="U145" s="106">
        <f>SUBTOTAL(9,U120:U144)</f>
        <v>463</v>
      </c>
      <c r="V145" s="63" t="s">
        <v>48</v>
      </c>
      <c r="W145" s="106">
        <f>SUBTOTAL(9,W120:W144)</f>
        <v>1439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10</v>
      </c>
      <c r="AD145" s="107">
        <f>SUM(B145:AC145)</f>
        <v>2781</v>
      </c>
      <c r="AE145" s="100" t="s">
        <v>122</v>
      </c>
      <c r="AF145" s="98"/>
      <c r="AG145" s="98"/>
    </row>
    <row r="146" spans="1:33" s="8" customFormat="1" ht="17.25" customHeight="1">
      <c r="A146" s="108" t="s">
        <v>123</v>
      </c>
      <c r="B146" s="64" t="s">
        <v>124</v>
      </c>
      <c r="C146" s="109">
        <f>C25+C33+C38+C50+C119+C145</f>
        <v>68</v>
      </c>
      <c r="D146" s="64" t="s">
        <v>437</v>
      </c>
      <c r="E146" s="109">
        <f>E25+E33+E38+E50+E119+E145</f>
        <v>327</v>
      </c>
      <c r="F146" s="64" t="s">
        <v>125</v>
      </c>
      <c r="G146" s="109">
        <f>G25+G33+G38+G50+G119+G145</f>
        <v>160</v>
      </c>
      <c r="H146" s="64" t="s">
        <v>270</v>
      </c>
      <c r="I146" s="109">
        <f>I25+I33+I38+I50+I119+I145</f>
        <v>1384</v>
      </c>
      <c r="J146" s="64" t="s">
        <v>271</v>
      </c>
      <c r="K146" s="109">
        <f>K25+K33+K38+K50+K119+K145</f>
        <v>224</v>
      </c>
      <c r="L146" s="64" t="s">
        <v>272</v>
      </c>
      <c r="M146" s="109">
        <f>M25+M33+M38+M50+M119+M145</f>
        <v>339</v>
      </c>
      <c r="N146" s="64" t="s">
        <v>126</v>
      </c>
      <c r="O146" s="109">
        <f>O25+O33+O38+O50+O119+O145</f>
        <v>134</v>
      </c>
      <c r="P146" s="64" t="s">
        <v>127</v>
      </c>
      <c r="Q146" s="109">
        <f>Q25+Q33+Q38+Q50+Q119+Q145</f>
        <v>166</v>
      </c>
      <c r="R146" s="64" t="s">
        <v>128</v>
      </c>
      <c r="S146" s="109">
        <f>S25+S33+S38+S50+S119+S145</f>
        <v>748</v>
      </c>
      <c r="T146" s="64" t="s">
        <v>273</v>
      </c>
      <c r="U146" s="109">
        <f>U25+U33+U38+U50+U119+U145</f>
        <v>560</v>
      </c>
      <c r="V146" s="64" t="s">
        <v>274</v>
      </c>
      <c r="W146" s="109">
        <f>W25+W33+W38+W50+W119+W145</f>
        <v>4940</v>
      </c>
      <c r="X146" s="64" t="s">
        <v>277</v>
      </c>
      <c r="Y146" s="109">
        <f>Y25+Y33+Y38+Y50+Y119+Y145</f>
        <v>43</v>
      </c>
      <c r="Z146" s="64" t="s">
        <v>129</v>
      </c>
      <c r="AA146" s="109">
        <f>AA25+AA33+AA38+AA50+AA119+AA145</f>
        <v>76</v>
      </c>
      <c r="AB146" s="64" t="s">
        <v>130</v>
      </c>
      <c r="AC146" s="109">
        <f>AC25+AC33+AC38+AC50+AC119+AC145</f>
        <v>816</v>
      </c>
      <c r="AD146" s="110">
        <f>SUM(C146:AC146)</f>
        <v>9985</v>
      </c>
      <c r="AE146" s="111" t="s">
        <v>123</v>
      </c>
      <c r="AF146" s="98"/>
      <c r="AG146" s="98"/>
    </row>
    <row r="147" spans="1:33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8" customFormat="1" ht="15.75" customHeight="1">
      <c r="A148" s="113" t="s">
        <v>131</v>
      </c>
      <c r="B148" s="65" t="s">
        <v>132</v>
      </c>
      <c r="C148" s="114">
        <v>16</v>
      </c>
      <c r="D148" s="65" t="s">
        <v>438</v>
      </c>
      <c r="E148" s="114">
        <v>364</v>
      </c>
      <c r="F148" s="65" t="s">
        <v>133</v>
      </c>
      <c r="G148" s="114">
        <v>179</v>
      </c>
      <c r="H148" s="65" t="s">
        <v>134</v>
      </c>
      <c r="I148" s="114">
        <v>1783</v>
      </c>
      <c r="J148" s="65" t="s">
        <v>135</v>
      </c>
      <c r="K148" s="114">
        <v>194</v>
      </c>
      <c r="L148" s="66" t="s">
        <v>136</v>
      </c>
      <c r="M148" s="114">
        <v>330</v>
      </c>
      <c r="N148" s="66" t="s">
        <v>137</v>
      </c>
      <c r="O148" s="114">
        <v>101</v>
      </c>
      <c r="P148" s="66" t="s">
        <v>138</v>
      </c>
      <c r="Q148" s="114">
        <v>218</v>
      </c>
      <c r="R148" s="66" t="s">
        <v>139</v>
      </c>
      <c r="S148" s="114">
        <v>921</v>
      </c>
      <c r="T148" s="65" t="s">
        <v>140</v>
      </c>
      <c r="U148" s="114">
        <v>431</v>
      </c>
      <c r="V148" s="65" t="s">
        <v>141</v>
      </c>
      <c r="W148" s="114">
        <v>4449</v>
      </c>
      <c r="X148" s="66" t="s">
        <v>276</v>
      </c>
      <c r="Y148" s="114">
        <v>27</v>
      </c>
      <c r="Z148" s="65" t="s">
        <v>142</v>
      </c>
      <c r="AA148" s="114">
        <v>54</v>
      </c>
      <c r="AB148" s="65" t="s">
        <v>143</v>
      </c>
      <c r="AC148" s="114">
        <v>764</v>
      </c>
      <c r="AD148" s="115">
        <f>SUM(C148:AC148)</f>
        <v>9831</v>
      </c>
      <c r="AE148" s="116" t="s">
        <v>131</v>
      </c>
      <c r="AF148" s="98"/>
      <c r="AG148" s="98"/>
    </row>
    <row r="149" spans="1:33" s="8" customFormat="1" ht="15.75" customHeight="1">
      <c r="A149" s="117" t="s">
        <v>144</v>
      </c>
      <c r="B149" s="317">
        <f>IF(ISERROR(C146/C148),"-",C146/C148)</f>
        <v>4.25</v>
      </c>
      <c r="C149" s="318"/>
      <c r="D149" s="317">
        <f>IF(ISERROR(E146/E148),"-",E146/E148)</f>
        <v>0.89835164835164838</v>
      </c>
      <c r="E149" s="318"/>
      <c r="F149" s="317">
        <f>IF(ISERROR(G146/G148),"-",G146/G148)</f>
        <v>0.8938547486033519</v>
      </c>
      <c r="G149" s="318"/>
      <c r="H149" s="317">
        <f>IF(ISERROR(I146/I148),"-",I146/I148)</f>
        <v>0.77621985417835104</v>
      </c>
      <c r="I149" s="318"/>
      <c r="J149" s="317">
        <f>IF(ISERROR(K146/K148),"-",K146/K148)</f>
        <v>1.1546391752577319</v>
      </c>
      <c r="K149" s="318"/>
      <c r="L149" s="317">
        <f>IF(ISERROR(M146/M148),"-",M146/M148)</f>
        <v>1.0272727272727273</v>
      </c>
      <c r="M149" s="318"/>
      <c r="N149" s="317">
        <f>IF(ISERROR(O146/O148),"-",O146/O148)</f>
        <v>1.3267326732673268</v>
      </c>
      <c r="O149" s="318"/>
      <c r="P149" s="317">
        <f>IF(ISERROR(Q146/Q148),"-",Q146/Q148)</f>
        <v>0.76146788990825687</v>
      </c>
      <c r="Q149" s="318"/>
      <c r="R149" s="317">
        <f>IF(ISERROR(S146/S148),"-",S146/S148)</f>
        <v>0.81216069489685128</v>
      </c>
      <c r="S149" s="318"/>
      <c r="T149" s="317">
        <f>IF(ISERROR(U146/U148),"-",U146/U148)</f>
        <v>1.2993039443155452</v>
      </c>
      <c r="U149" s="318"/>
      <c r="V149" s="317">
        <f>IF(ISERROR(W146/W148),"-",W146/W148)</f>
        <v>1.1103618790739491</v>
      </c>
      <c r="W149" s="318"/>
      <c r="X149" s="317">
        <f>IF(ISERROR(Y146/Y148),"-",Y146/Y148)</f>
        <v>1.5925925925925926</v>
      </c>
      <c r="Y149" s="318"/>
      <c r="Z149" s="317">
        <f>IF(ISERROR(AA146/AA148),"-",AA146/AA148)</f>
        <v>1.4074074074074074</v>
      </c>
      <c r="AA149" s="318"/>
      <c r="AB149" s="317">
        <f>IF(ISERROR(AC146/AC148),"-",AC146/AC148)</f>
        <v>1.0680628272251309</v>
      </c>
      <c r="AC149" s="318"/>
      <c r="AD149" s="118">
        <f>IF(ISERROR(AD146/AD148),"-",AD146/AD148)</f>
        <v>1.0156647340046792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21">
        <f>IF(ISERROR(C146/$AD$146),"-",C146/$AD$146)</f>
        <v>6.8102153229844765E-3</v>
      </c>
      <c r="C150" s="322"/>
      <c r="D150" s="321">
        <f>IF(ISERROR(E146/$AD$146),"-",E146/$AD$146)</f>
        <v>3.2749123685528292E-2</v>
      </c>
      <c r="E150" s="322"/>
      <c r="F150" s="321">
        <f>IF(ISERROR(G146/$AD$146),"-",G146/$AD$146)</f>
        <v>1.602403605408112E-2</v>
      </c>
      <c r="G150" s="322"/>
      <c r="H150" s="323">
        <f>IF(ISERROR(I146/$AD$146),"-",I146/$AD$146)</f>
        <v>0.13860791186780169</v>
      </c>
      <c r="I150" s="324"/>
      <c r="J150" s="321">
        <f>IF(ISERROR(K146/$AD$146),"-",K146/$AD$146)</f>
        <v>2.2433650475713569E-2</v>
      </c>
      <c r="K150" s="322"/>
      <c r="L150" s="321">
        <f>IF(ISERROR(M146/$AD$146),"-",M146/$AD$146)</f>
        <v>3.3950926389584378E-2</v>
      </c>
      <c r="M150" s="322"/>
      <c r="N150" s="321">
        <f>IF(ISERROR(O146/$AD$146),"-",O146/$AD$146)</f>
        <v>1.3420130195292939E-2</v>
      </c>
      <c r="O150" s="322"/>
      <c r="P150" s="321">
        <f>IF(ISERROR(Q146/$AD$146),"-",Q146/$AD$146)</f>
        <v>1.6624937406109163E-2</v>
      </c>
      <c r="Q150" s="322"/>
      <c r="R150" s="323">
        <f>IF(ISERROR(S146/$AD$146),"-",S146/$AD$146)</f>
        <v>7.4912368552829248E-2</v>
      </c>
      <c r="S150" s="324"/>
      <c r="T150" s="321">
        <f>IF(ISERROR(U146/$AD$146),"-",U146/$AD$146)</f>
        <v>5.6084126189283927E-2</v>
      </c>
      <c r="U150" s="322"/>
      <c r="V150" s="323">
        <f>IF(ISERROR(W146/$AD$146),"-",W146/$AD$146)</f>
        <v>0.49474211316975464</v>
      </c>
      <c r="W150" s="324"/>
      <c r="X150" s="321">
        <f>IF(ISERROR(Y146/$AD$146),"-",Y146/$AD$146)</f>
        <v>4.3064596895343015E-3</v>
      </c>
      <c r="Y150" s="322"/>
      <c r="Z150" s="321">
        <f>IF(ISERROR(AA146/$AD$146),"-",AA146/$AD$146)</f>
        <v>7.611417125688533E-3</v>
      </c>
      <c r="AA150" s="322"/>
      <c r="AB150" s="321">
        <f>IF(ISERROR(AC146/$AD$146),"-",AC146/$AD$146)</f>
        <v>8.1722583875813715E-2</v>
      </c>
      <c r="AC150" s="322"/>
      <c r="AD150" s="120">
        <f>SUM(B150:AB150)</f>
        <v>1</v>
      </c>
      <c r="AE150" s="121" t="s">
        <v>145</v>
      </c>
      <c r="AF150" s="72"/>
      <c r="AG150" s="72"/>
    </row>
    <row r="151" spans="1:33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9831</v>
      </c>
      <c r="AE152" s="72"/>
      <c r="AF152" s="72"/>
      <c r="AG152" s="72"/>
    </row>
    <row r="153" spans="1:33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4"/>
      <c r="U153" s="334"/>
      <c r="W153" s="12"/>
      <c r="Y153" s="12"/>
      <c r="Z153" s="13"/>
      <c r="AA153" s="13"/>
    </row>
    <row r="154" spans="1:33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3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3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3" ht="14.25" customHeight="1">
      <c r="A157" s="11"/>
      <c r="C157" s="12"/>
      <c r="E157" s="12"/>
      <c r="G157" s="12"/>
      <c r="I157" s="12"/>
      <c r="W157" s="12"/>
    </row>
    <row r="158" spans="1:33" ht="14.25" customHeight="1">
      <c r="A158" s="11"/>
      <c r="C158" s="12"/>
      <c r="E158" s="12"/>
      <c r="G158" s="12"/>
      <c r="I158" s="12"/>
      <c r="W158" s="12"/>
    </row>
    <row r="159" spans="1:33" ht="14.25" customHeight="1">
      <c r="A159" s="11"/>
      <c r="C159" s="12"/>
      <c r="E159" s="12"/>
      <c r="G159" s="12"/>
      <c r="W159" s="12"/>
    </row>
    <row r="160" spans="1:33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6:S156"/>
    <mergeCell ref="T153:U153"/>
    <mergeCell ref="R154:S154"/>
    <mergeCell ref="T154:U154"/>
    <mergeCell ref="V154:W154"/>
    <mergeCell ref="Z151:AA151"/>
    <mergeCell ref="AB151:AD151"/>
    <mergeCell ref="Z150:AA150"/>
    <mergeCell ref="AB150:AC150"/>
    <mergeCell ref="R155:S155"/>
    <mergeCell ref="T155:U155"/>
    <mergeCell ref="V155:W155"/>
    <mergeCell ref="Z149:AA149"/>
    <mergeCell ref="AB149:AC149"/>
    <mergeCell ref="B150:C150"/>
    <mergeCell ref="D150:E150"/>
    <mergeCell ref="F150:G150"/>
    <mergeCell ref="H150:I150"/>
    <mergeCell ref="R149:S149"/>
    <mergeCell ref="T149:U149"/>
    <mergeCell ref="J150:K150"/>
    <mergeCell ref="L150:M150"/>
    <mergeCell ref="N150:O150"/>
    <mergeCell ref="P150:Q150"/>
    <mergeCell ref="R150:S150"/>
    <mergeCell ref="T150:U150"/>
    <mergeCell ref="V149:W149"/>
    <mergeCell ref="X149:Y149"/>
    <mergeCell ref="N149:O149"/>
    <mergeCell ref="P149:Q149"/>
    <mergeCell ref="V150:W150"/>
    <mergeCell ref="X150:Y150"/>
    <mergeCell ref="B149:C149"/>
    <mergeCell ref="D149:E149"/>
    <mergeCell ref="F149:G149"/>
    <mergeCell ref="H149:I149"/>
    <mergeCell ref="J149:K149"/>
    <mergeCell ref="L149:M149"/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</mergeCells>
  <phoneticPr fontId="3"/>
  <hyperlinks>
    <hyperlink ref="AB151:AD151" r:id="rId1" display="kikaku@chibajihan.jp" xr:uid="{BDBDCFDF-B0F4-494E-A912-191904BE706F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&amp;R&amp;"Meiryo UI,標準"&amp;8CHIBA-JADA
作成　&amp;D</oddHeader>
  </headerFooter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23" activePane="bottomRight" state="frozen"/>
      <selection activeCell="V85" sqref="V85"/>
      <selection pane="topRight" activeCell="V85" sqref="V85"/>
      <selection pane="bottomLeft" activeCell="V85" sqref="V85"/>
      <selection pane="bottomRight" activeCell="B5" sqref="B5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9" style="5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5" t="s">
        <v>1</v>
      </c>
      <c r="C2" s="335"/>
      <c r="D2" s="335"/>
      <c r="E2" s="335"/>
      <c r="AA2" s="336" t="s">
        <v>163</v>
      </c>
      <c r="AB2" s="336"/>
      <c r="AC2" s="336"/>
      <c r="AD2" s="21">
        <v>2025.03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94</v>
      </c>
      <c r="H5" s="49"/>
      <c r="I5" s="78"/>
      <c r="J5" s="49" t="s">
        <v>322</v>
      </c>
      <c r="K5" s="78">
        <v>83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21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9</v>
      </c>
      <c r="Z5" s="50"/>
      <c r="AA5" s="78"/>
      <c r="AB5" s="49"/>
      <c r="AC5" s="78"/>
      <c r="AD5" s="79"/>
      <c r="AE5" s="80"/>
      <c r="AF5" s="72"/>
      <c r="AG5" s="72"/>
      <c r="AH5" s="22"/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58</v>
      </c>
      <c r="L6" s="49"/>
      <c r="M6" s="78"/>
      <c r="N6" s="49"/>
      <c r="O6" s="78"/>
      <c r="P6" s="49" t="s">
        <v>327</v>
      </c>
      <c r="Q6" s="78">
        <v>18</v>
      </c>
      <c r="R6" s="49" t="s">
        <v>328</v>
      </c>
      <c r="S6" s="78"/>
      <c r="T6" s="50"/>
      <c r="U6" s="78"/>
      <c r="V6" s="49" t="s">
        <v>185</v>
      </c>
      <c r="W6" s="78">
        <v>6</v>
      </c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/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10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/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21</v>
      </c>
      <c r="T8" s="49"/>
      <c r="U8" s="78"/>
      <c r="V8" s="49" t="s">
        <v>187</v>
      </c>
      <c r="W8" s="78">
        <v>53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/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>
        <v>5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/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10</v>
      </c>
      <c r="T10" s="49"/>
      <c r="U10" s="78"/>
      <c r="V10" s="49" t="s">
        <v>189</v>
      </c>
      <c r="W10" s="78">
        <v>4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/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>
        <v>2</v>
      </c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/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>
        <v>2</v>
      </c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/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/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/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/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>
        <v>1</v>
      </c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360</v>
      </c>
      <c r="AE22" s="90"/>
      <c r="AF22" s="72">
        <v>7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423</v>
      </c>
      <c r="AG23" s="92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4</v>
      </c>
      <c r="T24" s="49" t="s">
        <v>12</v>
      </c>
      <c r="U24" s="78"/>
      <c r="V24" s="49" t="s">
        <v>12</v>
      </c>
      <c r="W24" s="78">
        <v>1</v>
      </c>
      <c r="X24" s="49"/>
      <c r="Y24" s="78"/>
      <c r="Z24" s="50" t="s">
        <v>12</v>
      </c>
      <c r="AA24" s="53">
        <v>39</v>
      </c>
      <c r="AB24" s="49" t="s">
        <v>12</v>
      </c>
      <c r="AC24" s="78">
        <v>5</v>
      </c>
      <c r="AD24" s="93">
        <f>IF(ISERROR(AD25/AD22),"",AD25/AD22)</f>
        <v>1.2444444444444445</v>
      </c>
      <c r="AE24" s="90"/>
      <c r="AF24" s="72">
        <v>18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94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151</v>
      </c>
      <c r="L25" s="55" t="s">
        <v>43</v>
      </c>
      <c r="M25" s="95">
        <f>SUBTOTAL(9,M5:M24)</f>
        <v>0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39</v>
      </c>
      <c r="R25" s="55" t="s">
        <v>46</v>
      </c>
      <c r="S25" s="95">
        <f>SUBTOTAL(9,S5:S24)</f>
        <v>35</v>
      </c>
      <c r="T25" s="55" t="s">
        <v>47</v>
      </c>
      <c r="U25" s="95">
        <f>SUBTOTAL(9,U5:U24)</f>
        <v>0</v>
      </c>
      <c r="V25" s="55" t="s">
        <v>48</v>
      </c>
      <c r="W25" s="95">
        <f>SUBTOTAL(9,W5:W24)</f>
        <v>75</v>
      </c>
      <c r="X25" s="55" t="s">
        <v>278</v>
      </c>
      <c r="Y25" s="95">
        <f>SUBTOTAL(9,Y5:Y24)</f>
        <v>9</v>
      </c>
      <c r="Z25" s="55" t="s">
        <v>49</v>
      </c>
      <c r="AA25" s="95">
        <f>SUBTOTAL(9,AA5:AA24)</f>
        <v>39</v>
      </c>
      <c r="AB25" s="55" t="s">
        <v>50</v>
      </c>
      <c r="AC25" s="95">
        <f>SUBTOTAL(9,AC5:AC24)</f>
        <v>5</v>
      </c>
      <c r="AD25" s="96">
        <f>SUM(B25:AC25)</f>
        <v>448</v>
      </c>
      <c r="AE25" s="97" t="s">
        <v>38</v>
      </c>
      <c r="AF25" s="98">
        <f>SUM(AF21:AF24)</f>
        <v>448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154</v>
      </c>
      <c r="H27" s="49"/>
      <c r="I27" s="78"/>
      <c r="J27" s="49" t="s">
        <v>315</v>
      </c>
      <c r="K27" s="78">
        <v>167</v>
      </c>
      <c r="L27" s="49" t="s">
        <v>323</v>
      </c>
      <c r="M27" s="78"/>
      <c r="N27" s="49"/>
      <c r="O27" s="78"/>
      <c r="P27" s="49" t="s">
        <v>324</v>
      </c>
      <c r="Q27" s="78">
        <v>45</v>
      </c>
      <c r="R27" s="49" t="s">
        <v>328</v>
      </c>
      <c r="S27" s="78">
        <v>3</v>
      </c>
      <c r="T27" s="49"/>
      <c r="U27" s="78"/>
      <c r="V27" s="49" t="s">
        <v>187</v>
      </c>
      <c r="W27" s="78">
        <v>24</v>
      </c>
      <c r="X27" s="49" t="s">
        <v>326</v>
      </c>
      <c r="Y27" s="78">
        <v>74</v>
      </c>
      <c r="Z27" s="50"/>
      <c r="AA27" s="78"/>
      <c r="AB27" s="49"/>
      <c r="AC27" s="78"/>
      <c r="AD27" s="79"/>
      <c r="AE27" s="86" t="s">
        <v>51</v>
      </c>
      <c r="AF27" s="98"/>
      <c r="AG27" s="98" t="s">
        <v>162</v>
      </c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114</v>
      </c>
      <c r="L28" s="49"/>
      <c r="M28" s="78"/>
      <c r="N28" s="49"/>
      <c r="O28" s="78"/>
      <c r="P28" s="49" t="s">
        <v>327</v>
      </c>
      <c r="Q28" s="78">
        <v>54</v>
      </c>
      <c r="R28" s="49" t="s">
        <v>332</v>
      </c>
      <c r="S28" s="78">
        <v>28</v>
      </c>
      <c r="T28" s="49"/>
      <c r="U28" s="78"/>
      <c r="V28" s="49" t="s">
        <v>189</v>
      </c>
      <c r="W28" s="78">
        <v>24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664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13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66</v>
      </c>
      <c r="AB32" s="49" t="s">
        <v>12</v>
      </c>
      <c r="AC32" s="78">
        <v>13</v>
      </c>
      <c r="AD32" s="93">
        <f>IF(ISERROR(AD33/AD30),"",AD33/AD30)</f>
        <v>1.177710843373494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154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283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13</v>
      </c>
      <c r="P33" s="55" t="s">
        <v>45</v>
      </c>
      <c r="Q33" s="95">
        <f>SUBTOTAL(9,Q26:Q32)</f>
        <v>99</v>
      </c>
      <c r="R33" s="55" t="s">
        <v>46</v>
      </c>
      <c r="S33" s="95">
        <f>SUBTOTAL(9,S26:S32)</f>
        <v>31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49</v>
      </c>
      <c r="X33" s="55" t="s">
        <v>278</v>
      </c>
      <c r="Y33" s="95">
        <f>SUBTOTAL(9,Y26:Y32)</f>
        <v>74</v>
      </c>
      <c r="Z33" s="55" t="s">
        <v>49</v>
      </c>
      <c r="AA33" s="95">
        <f>SUBTOTAL(9,AA26:AA32)</f>
        <v>66</v>
      </c>
      <c r="AB33" s="55" t="s">
        <v>50</v>
      </c>
      <c r="AC33" s="95">
        <f>SUBTOTAL(9,AC26:AC32)</f>
        <v>13</v>
      </c>
      <c r="AD33" s="96">
        <f>SUM(B33:AC33)</f>
        <v>782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27</v>
      </c>
      <c r="H35" s="49"/>
      <c r="I35" s="78"/>
      <c r="J35" s="49" t="s">
        <v>315</v>
      </c>
      <c r="K35" s="78">
        <v>15</v>
      </c>
      <c r="L35" s="49"/>
      <c r="M35" s="78"/>
      <c r="N35" s="49"/>
      <c r="O35" s="78"/>
      <c r="P35" s="49" t="s">
        <v>324</v>
      </c>
      <c r="Q35" s="78">
        <v>9</v>
      </c>
      <c r="R35" s="49" t="s">
        <v>338</v>
      </c>
      <c r="S35" s="78">
        <v>4</v>
      </c>
      <c r="T35" s="49"/>
      <c r="U35" s="78"/>
      <c r="V35" s="49" t="s">
        <v>186</v>
      </c>
      <c r="W35" s="78">
        <v>36</v>
      </c>
      <c r="X35" s="49"/>
      <c r="Y35" s="78"/>
      <c r="Z35" s="50"/>
      <c r="AA35" s="78"/>
      <c r="AB35" s="49"/>
      <c r="AC35" s="78"/>
      <c r="AD35" s="91">
        <v>53</v>
      </c>
      <c r="AE35" s="86" t="s">
        <v>60</v>
      </c>
      <c r="AF35" s="98"/>
      <c r="AG35" s="98"/>
    </row>
    <row r="36" spans="1:33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17</v>
      </c>
      <c r="R36" s="49"/>
      <c r="S36" s="78"/>
      <c r="T36" s="49"/>
      <c r="U36" s="78"/>
      <c r="V36" s="49" t="s">
        <v>189</v>
      </c>
      <c r="W36" s="78">
        <v>1</v>
      </c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>
        <v>2</v>
      </c>
      <c r="AD37" s="93">
        <f>IF(ISERROR(AD38/AD35),"",AD38/AD35)</f>
        <v>2.0943396226415096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27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26</v>
      </c>
      <c r="R38" s="55" t="s">
        <v>46</v>
      </c>
      <c r="S38" s="95">
        <f>SUBTOTAL(9,S35:S37)</f>
        <v>4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37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2</v>
      </c>
      <c r="AD38" s="96">
        <f>SUM(B38:AC38)</f>
        <v>111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35</v>
      </c>
      <c r="H40" s="49"/>
      <c r="I40" s="78"/>
      <c r="J40" s="49" t="s">
        <v>322</v>
      </c>
      <c r="K40" s="78">
        <v>84</v>
      </c>
      <c r="L40" s="49" t="s">
        <v>323</v>
      </c>
      <c r="M40" s="78">
        <v>7</v>
      </c>
      <c r="N40" s="49"/>
      <c r="O40" s="78"/>
      <c r="P40" s="49" t="s">
        <v>327</v>
      </c>
      <c r="Q40" s="78">
        <v>43</v>
      </c>
      <c r="R40" s="49" t="s">
        <v>325</v>
      </c>
      <c r="S40" s="78">
        <v>62</v>
      </c>
      <c r="T40" s="49"/>
      <c r="U40" s="78"/>
      <c r="V40" s="49" t="s">
        <v>187</v>
      </c>
      <c r="W40" s="78">
        <v>39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13</v>
      </c>
      <c r="L41" s="49"/>
      <c r="M41" s="78"/>
      <c r="N41" s="49"/>
      <c r="O41" s="78"/>
      <c r="P41" s="49"/>
      <c r="Q41" s="78"/>
      <c r="R41" s="49" t="s">
        <v>328</v>
      </c>
      <c r="S41" s="78">
        <v>5</v>
      </c>
      <c r="T41" s="49"/>
      <c r="U41" s="78"/>
      <c r="V41" s="49" t="s">
        <v>189</v>
      </c>
      <c r="W41" s="78">
        <v>231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119</v>
      </c>
      <c r="T42" s="49"/>
      <c r="U42" s="78"/>
      <c r="V42" s="49" t="s">
        <v>340</v>
      </c>
      <c r="W42" s="78">
        <v>210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74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688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>
        <v>1</v>
      </c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>
        <v>1</v>
      </c>
      <c r="V49" s="49" t="s">
        <v>336</v>
      </c>
      <c r="W49" s="78">
        <v>8</v>
      </c>
      <c r="X49" s="49"/>
      <c r="Y49" s="78"/>
      <c r="Z49" s="50" t="s">
        <v>12</v>
      </c>
      <c r="AA49" s="78">
        <v>1</v>
      </c>
      <c r="AB49" s="49" t="s">
        <v>12</v>
      </c>
      <c r="AC49" s="78"/>
      <c r="AD49" s="93">
        <f>IF(ISERROR(AD50/AD47),"",AD50/AD47)</f>
        <v>1.3561046511627908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35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98</v>
      </c>
      <c r="L50" s="55" t="s">
        <v>43</v>
      </c>
      <c r="M50" s="95">
        <f>SUBTOTAL(9,M39:M49)</f>
        <v>7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43</v>
      </c>
      <c r="R50" s="55" t="s">
        <v>46</v>
      </c>
      <c r="S50" s="95">
        <f>SUBTOTAL(9,S39:S49)</f>
        <v>260</v>
      </c>
      <c r="T50" s="55" t="s">
        <v>47</v>
      </c>
      <c r="U50" s="95">
        <f>SUBTOTAL(9,U39:U49)</f>
        <v>1</v>
      </c>
      <c r="V50" s="55" t="s">
        <v>48</v>
      </c>
      <c r="W50" s="95">
        <f>SUBTOTAL(9,W39:W49)</f>
        <v>488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1</v>
      </c>
      <c r="AB50" s="55" t="s">
        <v>50</v>
      </c>
      <c r="AC50" s="95">
        <f>SUBTOTAL(9,AC39:AC49)</f>
        <v>0</v>
      </c>
      <c r="AD50" s="96">
        <f>SUM(B50:AC50)</f>
        <v>933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s="8" customFormat="1" ht="15.75" customHeight="1">
      <c r="A52" s="85"/>
      <c r="B52" s="49" t="s">
        <v>440</v>
      </c>
      <c r="C52" s="78"/>
      <c r="D52" s="50" t="s">
        <v>342</v>
      </c>
      <c r="E52" s="78">
        <v>30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79</v>
      </c>
      <c r="N52" s="49" t="s">
        <v>343</v>
      </c>
      <c r="O52" s="78"/>
      <c r="P52" s="49"/>
      <c r="Q52" s="78"/>
      <c r="R52" s="49" t="s">
        <v>344</v>
      </c>
      <c r="S52" s="78">
        <v>8</v>
      </c>
      <c r="T52" s="49" t="s">
        <v>496</v>
      </c>
      <c r="U52" s="78"/>
      <c r="V52" s="58">
        <v>86</v>
      </c>
      <c r="W52" s="50">
        <v>31</v>
      </c>
      <c r="X52" s="49"/>
      <c r="Y52" s="78"/>
      <c r="Z52" s="50"/>
      <c r="AA52" s="78"/>
      <c r="AB52" s="49" t="s">
        <v>346</v>
      </c>
      <c r="AC52" s="78">
        <v>48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17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245</v>
      </c>
      <c r="N53" s="49" t="s">
        <v>348</v>
      </c>
      <c r="O53" s="78">
        <v>39</v>
      </c>
      <c r="P53" s="49"/>
      <c r="Q53" s="78"/>
      <c r="R53" s="49" t="s">
        <v>449</v>
      </c>
      <c r="S53" s="78">
        <v>9</v>
      </c>
      <c r="T53" s="57" t="s">
        <v>345</v>
      </c>
      <c r="U53" s="78">
        <v>55</v>
      </c>
      <c r="V53" s="52" t="s">
        <v>468</v>
      </c>
      <c r="W53" s="78">
        <v>2</v>
      </c>
      <c r="X53" s="49"/>
      <c r="Y53" s="78"/>
      <c r="Z53" s="50"/>
      <c r="AA53" s="78"/>
      <c r="AB53" s="49" t="s">
        <v>349</v>
      </c>
      <c r="AC53" s="78">
        <v>178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54</v>
      </c>
      <c r="F54" s="49"/>
      <c r="G54" s="78"/>
      <c r="H54" s="49" t="s">
        <v>351</v>
      </c>
      <c r="I54" s="78">
        <v>339</v>
      </c>
      <c r="J54" s="49"/>
      <c r="K54" s="78"/>
      <c r="L54" s="49" t="s">
        <v>454</v>
      </c>
      <c r="M54" s="78">
        <v>95</v>
      </c>
      <c r="N54" s="49" t="s">
        <v>434</v>
      </c>
      <c r="O54" s="78">
        <v>33</v>
      </c>
      <c r="P54" s="49"/>
      <c r="Q54" s="78"/>
      <c r="R54" s="49" t="s">
        <v>330</v>
      </c>
      <c r="S54" s="78">
        <v>156</v>
      </c>
      <c r="T54" s="49" t="s">
        <v>455</v>
      </c>
      <c r="U54" s="78">
        <v>5</v>
      </c>
      <c r="V54" s="52" t="s">
        <v>356</v>
      </c>
      <c r="W54" s="78">
        <v>8</v>
      </c>
      <c r="X54" s="49"/>
      <c r="Y54" s="78"/>
      <c r="Z54" s="50"/>
      <c r="AA54" s="78"/>
      <c r="AB54" s="50" t="s">
        <v>354</v>
      </c>
      <c r="AC54" s="78">
        <v>106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117</v>
      </c>
      <c r="F55" s="49"/>
      <c r="G55" s="78"/>
      <c r="H55" s="49" t="s">
        <v>459</v>
      </c>
      <c r="I55" s="78">
        <v>111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9</v>
      </c>
      <c r="T55" s="59"/>
      <c r="U55" s="78"/>
      <c r="V55" s="49" t="s">
        <v>509</v>
      </c>
      <c r="W55" s="53"/>
      <c r="X55" s="49"/>
      <c r="Y55" s="78"/>
      <c r="Z55" s="50"/>
      <c r="AA55" s="78"/>
      <c r="AB55" s="49" t="s">
        <v>357</v>
      </c>
      <c r="AC55" s="78"/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103</v>
      </c>
      <c r="N56" s="50" t="s">
        <v>352</v>
      </c>
      <c r="O56" s="78">
        <v>112</v>
      </c>
      <c r="P56" s="49"/>
      <c r="Q56" s="78"/>
      <c r="R56" s="49" t="s">
        <v>332</v>
      </c>
      <c r="S56" s="78">
        <v>6</v>
      </c>
      <c r="T56" s="49"/>
      <c r="U56" s="78"/>
      <c r="V56" s="57" t="s">
        <v>412</v>
      </c>
      <c r="W56" s="78">
        <v>2</v>
      </c>
      <c r="X56" s="49"/>
      <c r="Y56" s="78"/>
      <c r="Z56" s="50"/>
      <c r="AA56" s="78"/>
      <c r="AB56" s="49" t="s">
        <v>359</v>
      </c>
      <c r="AC56" s="78">
        <v>32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177</v>
      </c>
      <c r="F57" s="49"/>
      <c r="G57" s="78"/>
      <c r="H57" s="49" t="s">
        <v>364</v>
      </c>
      <c r="I57" s="78">
        <v>139</v>
      </c>
      <c r="J57" s="49"/>
      <c r="K57" s="78"/>
      <c r="L57" s="49" t="s">
        <v>467</v>
      </c>
      <c r="M57" s="78">
        <v>6</v>
      </c>
      <c r="N57" s="50" t="s">
        <v>500</v>
      </c>
      <c r="O57" s="78"/>
      <c r="P57" s="49"/>
      <c r="Q57" s="78"/>
      <c r="R57" s="49" t="s">
        <v>365</v>
      </c>
      <c r="S57" s="78">
        <v>12</v>
      </c>
      <c r="T57" s="50"/>
      <c r="U57" s="78"/>
      <c r="V57" s="49" t="s">
        <v>370</v>
      </c>
      <c r="W57" s="78">
        <v>14</v>
      </c>
      <c r="X57" s="49"/>
      <c r="Y57" s="78"/>
      <c r="Z57" s="50"/>
      <c r="AA57" s="78"/>
      <c r="AB57" s="49" t="s">
        <v>361</v>
      </c>
      <c r="AC57" s="78">
        <v>251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101</v>
      </c>
      <c r="F58" s="49"/>
      <c r="G58" s="78"/>
      <c r="H58" s="49" t="s">
        <v>367</v>
      </c>
      <c r="I58" s="78">
        <v>433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483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186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87</v>
      </c>
      <c r="F59" s="49"/>
      <c r="G59" s="78"/>
      <c r="H59" s="49" t="s">
        <v>371</v>
      </c>
      <c r="I59" s="78">
        <v>34</v>
      </c>
      <c r="J59" s="49"/>
      <c r="K59" s="78"/>
      <c r="L59" s="49" t="s">
        <v>465</v>
      </c>
      <c r="M59" s="78">
        <v>73</v>
      </c>
      <c r="N59" s="50"/>
      <c r="O59" s="78"/>
      <c r="P59" s="49"/>
      <c r="Q59" s="78"/>
      <c r="R59" s="49" t="s">
        <v>248</v>
      </c>
      <c r="S59" s="78">
        <v>254</v>
      </c>
      <c r="T59" s="49"/>
      <c r="U59" s="78"/>
      <c r="V59" s="57" t="s">
        <v>458</v>
      </c>
      <c r="W59" s="78">
        <v>5</v>
      </c>
      <c r="X59" s="49"/>
      <c r="Y59" s="78"/>
      <c r="Z59" s="50"/>
      <c r="AA59" s="78"/>
      <c r="AB59" s="49" t="s">
        <v>366</v>
      </c>
      <c r="AC59" s="78">
        <v>84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180</v>
      </c>
      <c r="J60" s="49"/>
      <c r="K60" s="78"/>
      <c r="L60" s="49" t="s">
        <v>362</v>
      </c>
      <c r="M60" s="78">
        <v>72</v>
      </c>
      <c r="N60" s="50"/>
      <c r="O60" s="78"/>
      <c r="P60" s="49"/>
      <c r="Q60" s="78"/>
      <c r="R60" s="49" t="s">
        <v>372</v>
      </c>
      <c r="S60" s="78">
        <v>124</v>
      </c>
      <c r="T60" s="49"/>
      <c r="U60" s="78"/>
      <c r="V60" s="49" t="s">
        <v>488</v>
      </c>
      <c r="W60" s="53">
        <v>70</v>
      </c>
      <c r="X60" s="49"/>
      <c r="Y60" s="78"/>
      <c r="Z60" s="50"/>
      <c r="AA60" s="78"/>
      <c r="AB60" s="49" t="s">
        <v>368</v>
      </c>
      <c r="AC60" s="78">
        <v>1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8</v>
      </c>
      <c r="T61" s="49"/>
      <c r="U61" s="78"/>
      <c r="V61" s="49" t="s">
        <v>377</v>
      </c>
      <c r="W61" s="78">
        <v>5</v>
      </c>
      <c r="X61" s="49"/>
      <c r="Y61" s="78"/>
      <c r="Z61" s="50"/>
      <c r="AA61" s="78"/>
      <c r="AB61" s="49" t="s">
        <v>369</v>
      </c>
      <c r="AC61" s="78">
        <v>2</v>
      </c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6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58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2</v>
      </c>
      <c r="X64" s="49"/>
      <c r="Y64" s="78"/>
      <c r="Z64" s="50"/>
      <c r="AA64" s="78"/>
      <c r="AB64" s="49" t="s">
        <v>379</v>
      </c>
      <c r="AC64" s="78">
        <v>1</v>
      </c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7</v>
      </c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/>
      <c r="X66" s="49"/>
      <c r="Y66" s="78"/>
      <c r="Z66" s="50"/>
      <c r="AA66" s="78"/>
      <c r="AB66" s="49" t="s">
        <v>383</v>
      </c>
      <c r="AC66" s="78">
        <v>83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14</v>
      </c>
      <c r="X67" s="49"/>
      <c r="Y67" s="78"/>
      <c r="Z67" s="50"/>
      <c r="AA67" s="78"/>
      <c r="AB67" s="49" t="s">
        <v>94</v>
      </c>
      <c r="AC67" s="78">
        <v>1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2</v>
      </c>
      <c r="X68" s="50"/>
      <c r="Y68" s="78"/>
      <c r="Z68" s="50"/>
      <c r="AA68" s="78"/>
      <c r="AB68" s="49" t="s">
        <v>384</v>
      </c>
      <c r="AC68" s="78">
        <v>4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98</v>
      </c>
      <c r="X69" s="49"/>
      <c r="Y69" s="78"/>
      <c r="Z69" s="50"/>
      <c r="AA69" s="78"/>
      <c r="AB69" s="49" t="s">
        <v>385</v>
      </c>
      <c r="AC69" s="53">
        <v>5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11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86</v>
      </c>
      <c r="X71" s="49"/>
      <c r="Y71" s="78"/>
      <c r="Z71" s="50"/>
      <c r="AA71" s="78"/>
      <c r="AB71" s="49" t="s">
        <v>388</v>
      </c>
      <c r="AC71" s="78">
        <v>37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1</v>
      </c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3</v>
      </c>
      <c r="X73" s="49"/>
      <c r="Y73" s="78"/>
      <c r="Z73" s="50"/>
      <c r="AA73" s="78"/>
      <c r="AB73" s="49" t="s">
        <v>391</v>
      </c>
      <c r="AC73" s="78">
        <v>49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1</v>
      </c>
      <c r="X74" s="49"/>
      <c r="Y74" s="78"/>
      <c r="Z74" s="50"/>
      <c r="AA74" s="78"/>
      <c r="AB74" s="49" t="s">
        <v>392</v>
      </c>
      <c r="AC74" s="53">
        <v>86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24</v>
      </c>
      <c r="X76" s="49"/>
      <c r="Y76" s="78"/>
      <c r="Z76" s="50"/>
      <c r="AA76" s="78"/>
      <c r="AB76" s="49" t="s">
        <v>394</v>
      </c>
      <c r="AC76" s="78">
        <v>4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16</v>
      </c>
      <c r="X77" s="49"/>
      <c r="Y77" s="78"/>
      <c r="Z77" s="50"/>
      <c r="AA77" s="78"/>
      <c r="AB77" s="49" t="s">
        <v>395</v>
      </c>
      <c r="AC77" s="78">
        <v>17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5</v>
      </c>
      <c r="X79" s="49"/>
      <c r="Y79" s="78"/>
      <c r="Z79" s="50"/>
      <c r="AA79" s="78"/>
      <c r="AB79" s="49" t="s">
        <v>472</v>
      </c>
      <c r="AC79" s="78">
        <v>5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25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1</v>
      </c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2</v>
      </c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27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386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187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327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238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71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41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192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60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114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355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8</v>
      </c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251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232</v>
      </c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289</v>
      </c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145</v>
      </c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11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0"/>
      <c r="W107" s="53"/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249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76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10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49" t="s">
        <v>503</v>
      </c>
      <c r="U116" s="78">
        <v>111</v>
      </c>
      <c r="V116" s="49"/>
      <c r="W116" s="78"/>
      <c r="X116" s="49"/>
      <c r="Y116" s="78"/>
      <c r="Z116" s="50"/>
      <c r="AA116" s="78"/>
      <c r="AB116" s="49"/>
      <c r="AC116" s="78"/>
      <c r="AD116" s="91">
        <v>8710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35</v>
      </c>
      <c r="N117" s="49"/>
      <c r="O117" s="78"/>
      <c r="P117" s="49"/>
      <c r="Q117" s="78"/>
      <c r="R117" s="49" t="s">
        <v>411</v>
      </c>
      <c r="S117" s="78">
        <v>33</v>
      </c>
      <c r="T117" s="49" t="s">
        <v>413</v>
      </c>
      <c r="U117" s="78"/>
      <c r="V117" s="52" t="s">
        <v>479</v>
      </c>
      <c r="W117" s="78">
        <v>5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1</v>
      </c>
      <c r="V118" s="49" t="s">
        <v>12</v>
      </c>
      <c r="W118" s="78">
        <v>3</v>
      </c>
      <c r="X118" s="49"/>
      <c r="Y118" s="78"/>
      <c r="Z118" s="50" t="s">
        <v>12</v>
      </c>
      <c r="AA118" s="78"/>
      <c r="AB118" s="49" t="s">
        <v>12</v>
      </c>
      <c r="AC118" s="78">
        <v>2</v>
      </c>
      <c r="AD118" s="93">
        <f>IF(ISERROR(AD119/AD116),"",AD119/AD116)</f>
        <v>1.0297359357060849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583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1571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708</v>
      </c>
      <c r="N119" s="55" t="s">
        <v>44</v>
      </c>
      <c r="O119" s="95">
        <f>SUBTOTAL(9,O51:O118)</f>
        <v>184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1102</v>
      </c>
      <c r="T119" s="55" t="s">
        <v>47</v>
      </c>
      <c r="U119" s="95">
        <f>SUBTOTAL(9,U51:U118)</f>
        <v>172</v>
      </c>
      <c r="V119" s="55" t="s">
        <v>48</v>
      </c>
      <c r="W119" s="95">
        <f>SUBTOTAL(9,W51:W118)</f>
        <v>3459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1190</v>
      </c>
      <c r="AD119" s="96">
        <f>SUM(B119:AC119)</f>
        <v>8969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32</v>
      </c>
      <c r="D121" s="49" t="s">
        <v>415</v>
      </c>
      <c r="E121" s="78">
        <v>4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163</v>
      </c>
      <c r="N121" s="49" t="s">
        <v>416</v>
      </c>
      <c r="O121" s="78">
        <v>14</v>
      </c>
      <c r="P121" s="49"/>
      <c r="Q121" s="78"/>
      <c r="R121" s="49" t="s">
        <v>20</v>
      </c>
      <c r="S121" s="78"/>
      <c r="T121" s="104" t="s">
        <v>421</v>
      </c>
      <c r="U121" s="78">
        <v>23</v>
      </c>
      <c r="V121" s="49" t="s">
        <v>341</v>
      </c>
      <c r="W121" s="78"/>
      <c r="X121" s="49"/>
      <c r="Y121" s="78"/>
      <c r="Z121" s="50"/>
      <c r="AA121" s="78"/>
      <c r="AB121" s="49" t="s">
        <v>425</v>
      </c>
      <c r="AC121" s="78">
        <v>8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20</v>
      </c>
      <c r="F122" s="49"/>
      <c r="G122" s="78"/>
      <c r="H122" s="49" t="s">
        <v>371</v>
      </c>
      <c r="I122" s="78">
        <v>302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108</v>
      </c>
      <c r="T122" s="49" t="s">
        <v>426</v>
      </c>
      <c r="U122" s="78">
        <v>141</v>
      </c>
      <c r="V122" s="49" t="s">
        <v>398</v>
      </c>
      <c r="W122" s="78">
        <v>339</v>
      </c>
      <c r="X122" s="49"/>
      <c r="Y122" s="78"/>
      <c r="Z122" s="50"/>
      <c r="AA122" s="78"/>
      <c r="AB122" s="49" t="s">
        <v>384</v>
      </c>
      <c r="AC122" s="78">
        <v>4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42</v>
      </c>
      <c r="D123" s="50"/>
      <c r="E123" s="78"/>
      <c r="F123" s="49"/>
      <c r="G123" s="78"/>
      <c r="H123" s="49" t="s">
        <v>427</v>
      </c>
      <c r="I123" s="78">
        <v>441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399</v>
      </c>
      <c r="T123" s="49" t="s">
        <v>345</v>
      </c>
      <c r="U123" s="78">
        <v>102</v>
      </c>
      <c r="V123" s="50" t="s">
        <v>331</v>
      </c>
      <c r="W123" s="78">
        <v>34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7</v>
      </c>
      <c r="T124" s="50" t="s">
        <v>429</v>
      </c>
      <c r="U124" s="78">
        <v>226</v>
      </c>
      <c r="V124" s="59" t="s">
        <v>316</v>
      </c>
      <c r="W124" s="50">
        <v>566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250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256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320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3058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>
        <v>1</v>
      </c>
      <c r="T144" s="49" t="s">
        <v>12</v>
      </c>
      <c r="U144" s="78">
        <v>6</v>
      </c>
      <c r="V144" s="49" t="s">
        <v>12</v>
      </c>
      <c r="W144" s="78">
        <v>1</v>
      </c>
      <c r="X144" s="49"/>
      <c r="Y144" s="78"/>
      <c r="Z144" s="50" t="s">
        <v>12</v>
      </c>
      <c r="AA144" s="78"/>
      <c r="AB144" s="49" t="s">
        <v>12</v>
      </c>
      <c r="AC144" s="78">
        <v>1</v>
      </c>
      <c r="AD144" s="93">
        <f>IF(ISERROR(AD145/AD142),"",AD145/AD142)</f>
        <v>1.2459123610202747</v>
      </c>
      <c r="AE144" s="90"/>
      <c r="AF144" s="72"/>
      <c r="AG144" s="72"/>
    </row>
    <row r="145" spans="1:33" s="8" customFormat="1" ht="15.75" customHeight="1">
      <c r="A145" s="99" t="s">
        <v>122</v>
      </c>
      <c r="B145" s="63" t="s">
        <v>39</v>
      </c>
      <c r="C145" s="106">
        <f>SUBTOTAL(9,C120:C144)</f>
        <v>74</v>
      </c>
      <c r="D145" s="63" t="s">
        <v>436</v>
      </c>
      <c r="E145" s="106">
        <f>SUBTOTAL(9,E120:E144)</f>
        <v>24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743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163</v>
      </c>
      <c r="N145" s="63" t="s">
        <v>44</v>
      </c>
      <c r="O145" s="106">
        <f>SUBTOTAL(9,O120:O144)</f>
        <v>14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515</v>
      </c>
      <c r="T145" s="63" t="s">
        <v>47</v>
      </c>
      <c r="U145" s="106">
        <f>SUBTOTAL(9,U120:U144)</f>
        <v>498</v>
      </c>
      <c r="V145" s="63" t="s">
        <v>48</v>
      </c>
      <c r="W145" s="106">
        <f>SUBTOTAL(9,W120:W144)</f>
        <v>1766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13</v>
      </c>
      <c r="AD145" s="107">
        <f>SUM(B145:AC145)</f>
        <v>3810</v>
      </c>
      <c r="AE145" s="100" t="s">
        <v>122</v>
      </c>
      <c r="AF145" s="98"/>
      <c r="AG145" s="98"/>
    </row>
    <row r="146" spans="1:33" s="8" customFormat="1" ht="17.25" customHeight="1">
      <c r="A146" s="108" t="s">
        <v>123</v>
      </c>
      <c r="B146" s="64" t="s">
        <v>124</v>
      </c>
      <c r="C146" s="109">
        <f>C25+C33+C38+C50+C119+C145</f>
        <v>75</v>
      </c>
      <c r="D146" s="64" t="s">
        <v>437</v>
      </c>
      <c r="E146" s="109">
        <f>E25+E33+E38+E50+E119+E145</f>
        <v>607</v>
      </c>
      <c r="F146" s="64" t="s">
        <v>125</v>
      </c>
      <c r="G146" s="109">
        <f>G25+G33+G38+G50+G119+G145</f>
        <v>310</v>
      </c>
      <c r="H146" s="64" t="s">
        <v>270</v>
      </c>
      <c r="I146" s="109">
        <f>I25+I33+I38+I50+I119+I145</f>
        <v>2314</v>
      </c>
      <c r="J146" s="64" t="s">
        <v>271</v>
      </c>
      <c r="K146" s="109">
        <f>K25+K33+K38+K50+K119+K145</f>
        <v>547</v>
      </c>
      <c r="L146" s="64" t="s">
        <v>272</v>
      </c>
      <c r="M146" s="109">
        <f>M25+M33+M38+M50+M119+M145</f>
        <v>878</v>
      </c>
      <c r="N146" s="64" t="s">
        <v>126</v>
      </c>
      <c r="O146" s="109">
        <f>O25+O33+O38+O50+O119+O145</f>
        <v>211</v>
      </c>
      <c r="P146" s="64" t="s">
        <v>127</v>
      </c>
      <c r="Q146" s="109">
        <f>Q25+Q33+Q38+Q50+Q119+Q145</f>
        <v>207</v>
      </c>
      <c r="R146" s="64" t="s">
        <v>128</v>
      </c>
      <c r="S146" s="109">
        <f>S25+S33+S38+S50+S119+S145</f>
        <v>1947</v>
      </c>
      <c r="T146" s="64" t="s">
        <v>273</v>
      </c>
      <c r="U146" s="109">
        <f>U25+U33+U38+U50+U119+U145</f>
        <v>671</v>
      </c>
      <c r="V146" s="64" t="s">
        <v>274</v>
      </c>
      <c r="W146" s="109">
        <f>W25+W33+W38+W50+W119+W145</f>
        <v>5874</v>
      </c>
      <c r="X146" s="64" t="s">
        <v>277</v>
      </c>
      <c r="Y146" s="109">
        <f>Y25+Y33+Y38+Y50+Y119+Y145</f>
        <v>83</v>
      </c>
      <c r="Z146" s="64" t="s">
        <v>129</v>
      </c>
      <c r="AA146" s="109">
        <f>AA25+AA33+AA38+AA50+AA119+AA145</f>
        <v>106</v>
      </c>
      <c r="AB146" s="64" t="s">
        <v>130</v>
      </c>
      <c r="AC146" s="109">
        <f>AC25+AC33+AC38+AC50+AC119+AC145</f>
        <v>1223</v>
      </c>
      <c r="AD146" s="110">
        <f>SUM(C146:AC146)</f>
        <v>15053</v>
      </c>
      <c r="AE146" s="111" t="s">
        <v>123</v>
      </c>
      <c r="AF146" s="98"/>
      <c r="AG146" s="98"/>
    </row>
    <row r="147" spans="1:33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8" customFormat="1" ht="15.75" customHeight="1">
      <c r="A148" s="113" t="s">
        <v>131</v>
      </c>
      <c r="B148" s="65" t="s">
        <v>132</v>
      </c>
      <c r="C148" s="114">
        <v>5</v>
      </c>
      <c r="D148" s="65" t="s">
        <v>438</v>
      </c>
      <c r="E148" s="114">
        <v>537</v>
      </c>
      <c r="F148" s="65" t="s">
        <v>133</v>
      </c>
      <c r="G148" s="114">
        <v>253</v>
      </c>
      <c r="H148" s="65" t="s">
        <v>134</v>
      </c>
      <c r="I148" s="114">
        <v>1993</v>
      </c>
      <c r="J148" s="65" t="s">
        <v>135</v>
      </c>
      <c r="K148" s="114">
        <v>332</v>
      </c>
      <c r="L148" s="66" t="s">
        <v>136</v>
      </c>
      <c r="M148" s="114">
        <v>478</v>
      </c>
      <c r="N148" s="66" t="s">
        <v>137</v>
      </c>
      <c r="O148" s="114">
        <v>165</v>
      </c>
      <c r="P148" s="66" t="s">
        <v>138</v>
      </c>
      <c r="Q148" s="114">
        <v>190</v>
      </c>
      <c r="R148" s="66" t="s">
        <v>139</v>
      </c>
      <c r="S148" s="114">
        <v>1808</v>
      </c>
      <c r="T148" s="65" t="s">
        <v>140</v>
      </c>
      <c r="U148" s="114">
        <v>717</v>
      </c>
      <c r="V148" s="65" t="s">
        <v>141</v>
      </c>
      <c r="W148" s="114">
        <v>5609</v>
      </c>
      <c r="X148" s="66" t="s">
        <v>276</v>
      </c>
      <c r="Y148" s="114">
        <v>66</v>
      </c>
      <c r="Z148" s="65" t="s">
        <v>142</v>
      </c>
      <c r="AA148" s="114">
        <v>98</v>
      </c>
      <c r="AB148" s="65" t="s">
        <v>143</v>
      </c>
      <c r="AC148" s="114">
        <v>1282</v>
      </c>
      <c r="AD148" s="115">
        <f>SUM(C148:AC148)</f>
        <v>13533</v>
      </c>
      <c r="AE148" s="116" t="s">
        <v>131</v>
      </c>
      <c r="AF148" s="98"/>
      <c r="AG148" s="98"/>
    </row>
    <row r="149" spans="1:33" s="8" customFormat="1" ht="15.75" customHeight="1">
      <c r="A149" s="117" t="s">
        <v>144</v>
      </c>
      <c r="B149" s="317">
        <f>IF(ISERROR(C146/C148),"-",C146/C148)</f>
        <v>15</v>
      </c>
      <c r="C149" s="318"/>
      <c r="D149" s="317">
        <f>IF(ISERROR(E146/E148),"-",E146/E148)</f>
        <v>1.1303538175046555</v>
      </c>
      <c r="E149" s="318"/>
      <c r="F149" s="317">
        <f>IF(ISERROR(G146/G148),"-",G146/G148)</f>
        <v>1.2252964426877471</v>
      </c>
      <c r="G149" s="318"/>
      <c r="H149" s="317">
        <f>IF(ISERROR(I146/I148),"-",I146/I148)</f>
        <v>1.1610637230306071</v>
      </c>
      <c r="I149" s="318"/>
      <c r="J149" s="317">
        <f>IF(ISERROR(K146/K148),"-",K146/K148)</f>
        <v>1.6475903614457832</v>
      </c>
      <c r="K149" s="318"/>
      <c r="L149" s="317">
        <f>IF(ISERROR(M146/M148),"-",M146/M148)</f>
        <v>1.8368200836820083</v>
      </c>
      <c r="M149" s="318"/>
      <c r="N149" s="317">
        <f>IF(ISERROR(O146/O148),"-",O146/O148)</f>
        <v>1.2787878787878788</v>
      </c>
      <c r="O149" s="318"/>
      <c r="P149" s="317">
        <f>IF(ISERROR(Q146/Q148),"-",Q146/Q148)</f>
        <v>1.0894736842105264</v>
      </c>
      <c r="Q149" s="318"/>
      <c r="R149" s="317">
        <f>IF(ISERROR(S146/S148),"-",S146/S148)</f>
        <v>1.0768805309734513</v>
      </c>
      <c r="S149" s="318"/>
      <c r="T149" s="317">
        <f>IF(ISERROR(U146/U148),"-",U146/U148)</f>
        <v>0.93584379358437941</v>
      </c>
      <c r="U149" s="318"/>
      <c r="V149" s="317">
        <f>IF(ISERROR(W146/W148),"-",W146/W148)</f>
        <v>1.0472454983062935</v>
      </c>
      <c r="W149" s="318"/>
      <c r="X149" s="317">
        <f>IF(ISERROR(Y146/Y148),"-",Y146/Y148)</f>
        <v>1.2575757575757576</v>
      </c>
      <c r="Y149" s="318"/>
      <c r="Z149" s="317">
        <f>IF(ISERROR(AA146/AA148),"-",AA146/AA148)</f>
        <v>1.0816326530612246</v>
      </c>
      <c r="AA149" s="318"/>
      <c r="AB149" s="317">
        <f>IF(ISERROR(AC146/AC148),"-",AC146/AC148)</f>
        <v>0.95397815912636508</v>
      </c>
      <c r="AC149" s="318"/>
      <c r="AD149" s="118">
        <f>IF(ISERROR(AD146/AD148),"-",AD146/AD148)</f>
        <v>1.1123180373900834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21">
        <f>IF(ISERROR(C146/$AD$146),"-",C146/$AD$146)</f>
        <v>4.9823955357735997E-3</v>
      </c>
      <c r="C150" s="322"/>
      <c r="D150" s="321">
        <f>IF(ISERROR(E146/$AD$146),"-",E146/$AD$146)</f>
        <v>4.032418786952767E-2</v>
      </c>
      <c r="E150" s="322"/>
      <c r="F150" s="321">
        <f>IF(ISERROR(G146/$AD$146),"-",G146/$AD$146)</f>
        <v>2.0593901547864214E-2</v>
      </c>
      <c r="G150" s="322"/>
      <c r="H150" s="323">
        <f>IF(ISERROR(I146/$AD$146),"-",I146/$AD$146)</f>
        <v>0.15372351026373479</v>
      </c>
      <c r="I150" s="324"/>
      <c r="J150" s="321">
        <f>IF(ISERROR(K146/$AD$146),"-",K146/$AD$146)</f>
        <v>3.6338271440908787E-2</v>
      </c>
      <c r="K150" s="322"/>
      <c r="L150" s="321">
        <f>IF(ISERROR(M146/$AD$146),"-",M146/$AD$146)</f>
        <v>5.8327243738789607E-2</v>
      </c>
      <c r="M150" s="322"/>
      <c r="N150" s="321">
        <f>IF(ISERROR(O146/$AD$146),"-",O146/$AD$146)</f>
        <v>1.4017139440643062E-2</v>
      </c>
      <c r="O150" s="322"/>
      <c r="P150" s="321">
        <f>IF(ISERROR(Q146/$AD$146),"-",Q146/$AD$146)</f>
        <v>1.3751411678735136E-2</v>
      </c>
      <c r="Q150" s="322"/>
      <c r="R150" s="323">
        <f>IF(ISERROR(S146/$AD$146),"-",S146/$AD$146)</f>
        <v>0.12934298810868267</v>
      </c>
      <c r="S150" s="324"/>
      <c r="T150" s="321">
        <f>IF(ISERROR(U146/$AD$146),"-",U146/$AD$146)</f>
        <v>4.4575832060054471E-2</v>
      </c>
      <c r="U150" s="322"/>
      <c r="V150" s="323">
        <f>IF(ISERROR(W146/$AD$146),"-",W146/$AD$146)</f>
        <v>0.39022121836178836</v>
      </c>
      <c r="W150" s="324"/>
      <c r="X150" s="321">
        <f>IF(ISERROR(Y146/$AD$146),"-",Y146/$AD$146)</f>
        <v>5.5138510595894507E-3</v>
      </c>
      <c r="Y150" s="322"/>
      <c r="Z150" s="321">
        <f>IF(ISERROR(AA146/$AD$146),"-",AA146/$AD$146)</f>
        <v>7.0417856905600216E-3</v>
      </c>
      <c r="AA150" s="322"/>
      <c r="AB150" s="321">
        <f>IF(ISERROR(AC146/$AD$146),"-",AC146/$AD$146)</f>
        <v>8.1246263203348171E-2</v>
      </c>
      <c r="AC150" s="322"/>
      <c r="AD150" s="120">
        <f>SUM(B150:AB150)</f>
        <v>1</v>
      </c>
      <c r="AE150" s="121" t="s">
        <v>145</v>
      </c>
      <c r="AF150" s="72"/>
      <c r="AG150" s="72"/>
    </row>
    <row r="151" spans="1:33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13533</v>
      </c>
      <c r="AE152" s="72"/>
      <c r="AF152" s="72"/>
      <c r="AG152" s="72"/>
    </row>
    <row r="153" spans="1:33" ht="14.25" customHeight="1">
      <c r="A153" s="244"/>
      <c r="B153" s="50"/>
      <c r="C153" s="245"/>
      <c r="D153" s="50"/>
      <c r="E153" s="245"/>
      <c r="F153" s="50"/>
      <c r="G153" s="245" t="s">
        <v>162</v>
      </c>
      <c r="H153" s="50"/>
      <c r="I153" s="245"/>
      <c r="J153" s="50"/>
      <c r="K153" s="245"/>
      <c r="L153" s="50"/>
      <c r="M153" s="245"/>
      <c r="N153" s="50"/>
      <c r="O153" s="245"/>
      <c r="P153" s="50"/>
      <c r="Q153" s="208"/>
      <c r="R153" s="50"/>
      <c r="S153" s="245"/>
      <c r="T153" s="320"/>
      <c r="U153" s="320"/>
      <c r="V153" s="50"/>
      <c r="W153" s="245"/>
      <c r="X153" s="50"/>
      <c r="Y153" s="245"/>
      <c r="Z153" s="68"/>
      <c r="AA153" s="68"/>
      <c r="AB153" s="50"/>
      <c r="AC153" s="208"/>
      <c r="AD153" s="209"/>
      <c r="AE153" s="210"/>
      <c r="AF153" s="210"/>
      <c r="AG153" s="210"/>
    </row>
    <row r="154" spans="1:33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3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3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3" ht="14.25" customHeight="1">
      <c r="A157" s="11"/>
      <c r="C157" s="12"/>
      <c r="E157" s="12"/>
      <c r="G157" s="12"/>
      <c r="I157" s="12"/>
      <c r="W157" s="12"/>
    </row>
    <row r="158" spans="1:33" ht="14.25" customHeight="1">
      <c r="A158" s="11"/>
      <c r="C158" s="12"/>
      <c r="E158" s="12"/>
      <c r="G158" s="12"/>
      <c r="I158" s="12"/>
      <c r="W158" s="12"/>
    </row>
    <row r="159" spans="1:33" ht="14.25" customHeight="1">
      <c r="A159" s="11"/>
      <c r="C159" s="12"/>
      <c r="E159" s="12"/>
      <c r="G159" s="12"/>
      <c r="W159" s="12"/>
    </row>
    <row r="160" spans="1:33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6:S156"/>
    <mergeCell ref="T153:U153"/>
    <mergeCell ref="R154:S154"/>
    <mergeCell ref="T154:U154"/>
    <mergeCell ref="V154:W154"/>
    <mergeCell ref="Z151:AA151"/>
    <mergeCell ref="AB151:AD151"/>
    <mergeCell ref="Z150:AA150"/>
    <mergeCell ref="AB150:AC150"/>
    <mergeCell ref="R155:S155"/>
    <mergeCell ref="T155:U155"/>
    <mergeCell ref="V155:W155"/>
    <mergeCell ref="Z149:AA149"/>
    <mergeCell ref="AB149:AC149"/>
    <mergeCell ref="B150:C150"/>
    <mergeCell ref="D150:E150"/>
    <mergeCell ref="F150:G150"/>
    <mergeCell ref="H150:I150"/>
    <mergeCell ref="R149:S149"/>
    <mergeCell ref="T149:U149"/>
    <mergeCell ref="J150:K150"/>
    <mergeCell ref="L150:M150"/>
    <mergeCell ref="N150:O150"/>
    <mergeCell ref="P150:Q150"/>
    <mergeCell ref="R150:S150"/>
    <mergeCell ref="T150:U150"/>
    <mergeCell ref="V149:W149"/>
    <mergeCell ref="X149:Y149"/>
    <mergeCell ref="N149:O149"/>
    <mergeCell ref="P149:Q149"/>
    <mergeCell ref="V150:W150"/>
    <mergeCell ref="X150:Y150"/>
    <mergeCell ref="B149:C149"/>
    <mergeCell ref="D149:E149"/>
    <mergeCell ref="F149:G149"/>
    <mergeCell ref="H149:I149"/>
    <mergeCell ref="J149:K149"/>
    <mergeCell ref="L149:M149"/>
    <mergeCell ref="B2:E2"/>
    <mergeCell ref="AA2:AC2"/>
    <mergeCell ref="B3:C3"/>
    <mergeCell ref="D3:E3"/>
    <mergeCell ref="F3:G3"/>
    <mergeCell ref="H3:I3"/>
    <mergeCell ref="J3:K3"/>
    <mergeCell ref="L3:M3"/>
    <mergeCell ref="R3:S3"/>
    <mergeCell ref="T3:U3"/>
    <mergeCell ref="N3:O3"/>
    <mergeCell ref="P3:Q3"/>
    <mergeCell ref="Z3:AA3"/>
    <mergeCell ref="AB3:AC3"/>
    <mergeCell ref="V3:W3"/>
    <mergeCell ref="X3:Y3"/>
  </mergeCells>
  <phoneticPr fontId="3"/>
  <dataValidations count="1">
    <dataValidation type="list" allowBlank="1" showInputMessage="1" showErrorMessage="1" sqref="AD2" xr:uid="{00000000-0002-0000-0A00-000000000000}">
      <formula1>年号</formula1>
    </dataValidation>
  </dataValidations>
  <hyperlinks>
    <hyperlink ref="AB151:AD151" r:id="rId1" display="kikaku@chibajihan.jp" xr:uid="{B480389C-F090-46C8-BE5A-06C0354E3852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3"/>
    <pageSetUpPr fitToPage="1"/>
  </sheetPr>
  <dimension ref="A1:AI180"/>
  <sheetViews>
    <sheetView showGridLines="0" view="pageBreakPreview" zoomScale="90" zoomScaleNormal="100" zoomScaleSheetLayoutView="90" workbookViewId="0">
      <pane xSplit="1" ySplit="4" topLeftCell="B126" activePane="bottomRight" state="frozen"/>
      <selection activeCell="V85" sqref="V85"/>
      <selection pane="topRight" activeCell="V85" sqref="V85"/>
      <selection pane="bottomLeft" activeCell="V85" sqref="V85"/>
      <selection pane="bottomRight" activeCell="B108" sqref="B108"/>
    </sheetView>
  </sheetViews>
  <sheetFormatPr defaultRowHeight="16.5"/>
  <cols>
    <col min="1" max="1" width="6.125" style="210" customWidth="1"/>
    <col min="2" max="2" width="9.25" style="50" customWidth="1"/>
    <col min="3" max="3" width="6.625" style="208" customWidth="1"/>
    <col min="4" max="4" width="9.25" style="50" customWidth="1"/>
    <col min="5" max="5" width="6.625" style="208" customWidth="1"/>
    <col min="6" max="6" width="9.25" style="50" customWidth="1"/>
    <col min="7" max="7" width="6.625" style="208" customWidth="1"/>
    <col min="8" max="8" width="9.25" style="50" customWidth="1"/>
    <col min="9" max="9" width="6.625" style="208" customWidth="1"/>
    <col min="10" max="10" width="9.25" style="50" customWidth="1"/>
    <col min="11" max="11" width="6.625" style="208" customWidth="1"/>
    <col min="12" max="12" width="9.25" style="50" customWidth="1"/>
    <col min="13" max="13" width="6.625" style="208" customWidth="1"/>
    <col min="14" max="14" width="9.25" style="50" customWidth="1"/>
    <col min="15" max="15" width="6.625" style="208" customWidth="1"/>
    <col min="16" max="16" width="9.25" style="50" customWidth="1"/>
    <col min="17" max="17" width="6.625" style="208" customWidth="1"/>
    <col min="18" max="18" width="9.25" style="50" customWidth="1"/>
    <col min="19" max="19" width="6.625" style="208" customWidth="1"/>
    <col min="20" max="20" width="9.25" style="208" customWidth="1"/>
    <col min="21" max="21" width="6.75" style="208" customWidth="1"/>
    <col min="22" max="22" width="9.25" style="50" customWidth="1"/>
    <col min="23" max="23" width="6.625" style="208" customWidth="1"/>
    <col min="24" max="24" width="9.125" style="50" customWidth="1"/>
    <col min="25" max="25" width="6.625" style="208" customWidth="1"/>
    <col min="26" max="26" width="9.25" style="50" customWidth="1"/>
    <col min="27" max="27" width="6.625" style="208" customWidth="1"/>
    <col min="28" max="28" width="9.25" style="50" customWidth="1"/>
    <col min="29" max="29" width="6.625" style="208" customWidth="1"/>
    <col min="30" max="30" width="12.75" style="209" customWidth="1"/>
    <col min="31" max="31" width="6.625" style="210" customWidth="1"/>
    <col min="32" max="33" width="9" style="210"/>
    <col min="34" max="34" width="0" style="210" hidden="1" customWidth="1"/>
    <col min="35" max="16384" width="9" style="210"/>
  </cols>
  <sheetData>
    <row r="1" spans="1:34" ht="16.5" customHeight="1">
      <c r="A1" s="126" t="s">
        <v>0</v>
      </c>
    </row>
    <row r="2" spans="1:34" ht="14.25" customHeight="1">
      <c r="B2" s="312" t="s">
        <v>1</v>
      </c>
      <c r="C2" s="312"/>
      <c r="D2" s="312"/>
      <c r="E2" s="312"/>
      <c r="AA2" s="313" t="s">
        <v>163</v>
      </c>
      <c r="AB2" s="313"/>
      <c r="AC2" s="313"/>
      <c r="AD2" s="211">
        <v>2025.02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80</v>
      </c>
      <c r="H5" s="49"/>
      <c r="I5" s="78"/>
      <c r="J5" s="49" t="s">
        <v>322</v>
      </c>
      <c r="K5" s="78">
        <v>56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6</v>
      </c>
      <c r="R5" s="49" t="s">
        <v>448</v>
      </c>
      <c r="S5" s="78"/>
      <c r="T5" s="49" t="s">
        <v>429</v>
      </c>
      <c r="U5" s="78">
        <v>2</v>
      </c>
      <c r="V5" s="49" t="s">
        <v>331</v>
      </c>
      <c r="W5" s="78">
        <v>2</v>
      </c>
      <c r="X5" s="49" t="s">
        <v>326</v>
      </c>
      <c r="Y5" s="78">
        <v>7</v>
      </c>
      <c r="AA5" s="78"/>
      <c r="AB5" s="49"/>
      <c r="AC5" s="78"/>
      <c r="AD5" s="79"/>
      <c r="AE5" s="80"/>
      <c r="AF5" s="72"/>
      <c r="AG5" s="72"/>
      <c r="AH5" s="220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27</v>
      </c>
      <c r="L6" s="49"/>
      <c r="M6" s="78"/>
      <c r="N6" s="49"/>
      <c r="O6" s="78"/>
      <c r="P6" s="49" t="s">
        <v>327</v>
      </c>
      <c r="Q6" s="78">
        <v>9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AA6" s="78"/>
      <c r="AB6" s="49"/>
      <c r="AC6" s="78"/>
      <c r="AD6" s="79"/>
      <c r="AE6" s="82"/>
      <c r="AF6" s="72"/>
      <c r="AG6" s="72"/>
      <c r="AH6" s="220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>
        <v>3</v>
      </c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0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19</v>
      </c>
      <c r="T8" s="49"/>
      <c r="U8" s="78"/>
      <c r="V8" s="49" t="s">
        <v>187</v>
      </c>
      <c r="W8" s="78">
        <v>37</v>
      </c>
      <c r="X8" s="49"/>
      <c r="Y8" s="78"/>
      <c r="AA8" s="78"/>
      <c r="AB8" s="49"/>
      <c r="AC8" s="78"/>
      <c r="AD8" s="79"/>
      <c r="AE8" s="86" t="s">
        <v>19</v>
      </c>
      <c r="AF8" s="72"/>
      <c r="AG8" s="72"/>
      <c r="AH8" s="220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1</v>
      </c>
      <c r="X9" s="49"/>
      <c r="Y9" s="78"/>
      <c r="AA9" s="78"/>
      <c r="AB9" s="49"/>
      <c r="AC9" s="78"/>
      <c r="AD9" s="79"/>
      <c r="AE9" s="88" t="s">
        <v>22</v>
      </c>
      <c r="AF9" s="72"/>
      <c r="AG9" s="72"/>
      <c r="AH9" s="220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6</v>
      </c>
      <c r="T10" s="49"/>
      <c r="U10" s="78"/>
      <c r="V10" s="49" t="s">
        <v>189</v>
      </c>
      <c r="W10" s="78">
        <v>10</v>
      </c>
      <c r="X10" s="49"/>
      <c r="Y10" s="78"/>
      <c r="AA10" s="78"/>
      <c r="AB10" s="49"/>
      <c r="AC10" s="78"/>
      <c r="AD10" s="79"/>
      <c r="AE10" s="88" t="s">
        <v>24</v>
      </c>
      <c r="AF10" s="72"/>
      <c r="AG10" s="72"/>
      <c r="AH10" s="220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AA11" s="78"/>
      <c r="AB11" s="49"/>
      <c r="AC11" s="78"/>
      <c r="AD11" s="79"/>
      <c r="AE11" s="88" t="s">
        <v>19</v>
      </c>
      <c r="AF11" s="72"/>
      <c r="AG11" s="72"/>
      <c r="AH11" s="220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S12" s="78"/>
      <c r="T12" s="49"/>
      <c r="U12" s="78"/>
      <c r="V12" s="52" t="s">
        <v>190</v>
      </c>
      <c r="W12" s="78"/>
      <c r="X12" s="49"/>
      <c r="Y12" s="78"/>
      <c r="AA12" s="78"/>
      <c r="AB12" s="49"/>
      <c r="AC12" s="78"/>
      <c r="AD12" s="79"/>
      <c r="AE12" s="86" t="s">
        <v>26</v>
      </c>
      <c r="AF12" s="72"/>
      <c r="AG12" s="72"/>
      <c r="AH12" s="220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1</v>
      </c>
      <c r="X13" s="49"/>
      <c r="Y13" s="78"/>
      <c r="AA13" s="78"/>
      <c r="AB13" s="49"/>
      <c r="AC13" s="78"/>
      <c r="AD13" s="79"/>
      <c r="AE13" s="86"/>
      <c r="AF13" s="72"/>
      <c r="AG13" s="72"/>
      <c r="AH13" s="220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S14" s="78"/>
      <c r="T14" s="49"/>
      <c r="U14" s="78"/>
      <c r="V14" s="50" t="s">
        <v>287</v>
      </c>
      <c r="W14" s="78"/>
      <c r="X14" s="49"/>
      <c r="Y14" s="78"/>
      <c r="AA14" s="78"/>
      <c r="AB14" s="49"/>
      <c r="AC14" s="78"/>
      <c r="AD14" s="79"/>
      <c r="AE14" s="86" t="s">
        <v>29</v>
      </c>
      <c r="AF14" s="72"/>
      <c r="AG14" s="72"/>
      <c r="AH14" s="220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AA15" s="78"/>
      <c r="AB15" s="49"/>
      <c r="AC15" s="78"/>
      <c r="AD15" s="79"/>
      <c r="AE15" s="86" t="s">
        <v>31</v>
      </c>
      <c r="AF15" s="72"/>
      <c r="AG15" s="72"/>
      <c r="AH15" s="220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AA16" s="78"/>
      <c r="AB16" s="49"/>
      <c r="AC16" s="78"/>
      <c r="AD16" s="79"/>
      <c r="AE16" s="86" t="s">
        <v>33</v>
      </c>
      <c r="AF16" s="72"/>
      <c r="AG16" s="72"/>
    </row>
    <row r="17" spans="1:35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AA17" s="78"/>
      <c r="AB17" s="49"/>
      <c r="AC17" s="78"/>
      <c r="AD17" s="79"/>
      <c r="AE17" s="86"/>
      <c r="AF17" s="72"/>
      <c r="AG17" s="72"/>
    </row>
    <row r="18" spans="1:35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AA18" s="78"/>
      <c r="AB18" s="49"/>
      <c r="AC18" s="78"/>
      <c r="AD18" s="79"/>
      <c r="AE18" s="86"/>
      <c r="AF18" s="72"/>
      <c r="AG18" s="72"/>
    </row>
    <row r="19" spans="1:35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AA19" s="78"/>
      <c r="AB19" s="49"/>
      <c r="AC19" s="78"/>
      <c r="AD19" s="79"/>
      <c r="AE19" s="90"/>
      <c r="AF19" s="72"/>
      <c r="AG19" s="72"/>
    </row>
    <row r="20" spans="1:35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AA20" s="78"/>
      <c r="AB20" s="49"/>
      <c r="AC20" s="78"/>
      <c r="AD20" s="79"/>
      <c r="AE20" s="90"/>
      <c r="AF20" s="72"/>
      <c r="AG20" s="72"/>
    </row>
    <row r="21" spans="1:35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AA21" s="53"/>
      <c r="AC21" s="78"/>
      <c r="AD21" s="54" t="s">
        <v>36</v>
      </c>
      <c r="AE21" s="90"/>
      <c r="AF21" s="72"/>
      <c r="AG21" s="72"/>
    </row>
    <row r="22" spans="1:35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2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AA22" s="78"/>
      <c r="AB22" s="49"/>
      <c r="AC22" s="78"/>
      <c r="AD22" s="91">
        <v>346</v>
      </c>
      <c r="AE22" s="90"/>
      <c r="AF22" s="72">
        <v>1</v>
      </c>
      <c r="AG22" s="92" t="s">
        <v>473</v>
      </c>
    </row>
    <row r="23" spans="1:35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AA23" s="78"/>
      <c r="AB23" s="49"/>
      <c r="AC23" s="78"/>
      <c r="AD23" s="54" t="s">
        <v>37</v>
      </c>
      <c r="AE23" s="90"/>
      <c r="AF23" s="72">
        <v>292</v>
      </c>
      <c r="AG23" s="92" t="s">
        <v>474</v>
      </c>
    </row>
    <row r="24" spans="1:35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/>
      <c r="T24" s="49" t="s">
        <v>12</v>
      </c>
      <c r="U24" s="78">
        <v>8</v>
      </c>
      <c r="V24" s="49" t="s">
        <v>12</v>
      </c>
      <c r="W24" s="78"/>
      <c r="X24" s="49"/>
      <c r="Y24" s="78"/>
      <c r="Z24" s="50" t="s">
        <v>12</v>
      </c>
      <c r="AA24" s="53">
        <v>24</v>
      </c>
      <c r="AB24" s="49" t="s">
        <v>12</v>
      </c>
      <c r="AC24" s="78"/>
      <c r="AD24" s="93">
        <f>IF(ISERROR(AD25/AD22),"",AD25/AD22)</f>
        <v>0.88150289017341044</v>
      </c>
      <c r="AE24" s="90"/>
      <c r="AF24" s="72">
        <v>12</v>
      </c>
      <c r="AG24" s="92" t="s">
        <v>475</v>
      </c>
    </row>
    <row r="25" spans="1:35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80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83</v>
      </c>
      <c r="L25" s="55" t="s">
        <v>43</v>
      </c>
      <c r="M25" s="95">
        <f>SUBTOTAL(9,M5:M24)</f>
        <v>3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15</v>
      </c>
      <c r="R25" s="55" t="s">
        <v>46</v>
      </c>
      <c r="S25" s="95">
        <f>SUBTOTAL(9,S5:S24)</f>
        <v>31</v>
      </c>
      <c r="T25" s="55" t="s">
        <v>47</v>
      </c>
      <c r="U25" s="95">
        <f>SUBTOTAL(9,U5:U24)</f>
        <v>10</v>
      </c>
      <c r="V25" s="55" t="s">
        <v>48</v>
      </c>
      <c r="W25" s="95">
        <f>SUBTOTAL(9,W5:W24)</f>
        <v>51</v>
      </c>
      <c r="X25" s="55" t="s">
        <v>278</v>
      </c>
      <c r="Y25" s="95">
        <f>SUBTOTAL(9,Y5:Y24)</f>
        <v>7</v>
      </c>
      <c r="Z25" s="55" t="s">
        <v>49</v>
      </c>
      <c r="AA25" s="95">
        <f>SUBTOTAL(9,AA5:AA24)</f>
        <v>24</v>
      </c>
      <c r="AB25" s="55" t="s">
        <v>50</v>
      </c>
      <c r="AC25" s="95">
        <f>SUBTOTAL(9,AC5:AC24)</f>
        <v>0</v>
      </c>
      <c r="AD25" s="96">
        <f>SUM(B25:AC25)</f>
        <v>305</v>
      </c>
      <c r="AE25" s="97" t="s">
        <v>38</v>
      </c>
      <c r="AF25" s="98">
        <f>SUM(AF21:AF24)</f>
        <v>305</v>
      </c>
      <c r="AG25" s="72"/>
      <c r="AH25" s="233"/>
      <c r="AI25" s="233"/>
    </row>
    <row r="26" spans="1:35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AA26" s="78"/>
      <c r="AB26" s="49"/>
      <c r="AC26" s="78"/>
      <c r="AD26" s="79"/>
      <c r="AE26" s="90"/>
      <c r="AF26" s="72"/>
      <c r="AG26" s="72"/>
    </row>
    <row r="27" spans="1:35" s="233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93</v>
      </c>
      <c r="H27" s="49"/>
      <c r="I27" s="78"/>
      <c r="J27" s="49" t="s">
        <v>315</v>
      </c>
      <c r="K27" s="78">
        <v>88</v>
      </c>
      <c r="L27" s="49" t="s">
        <v>323</v>
      </c>
      <c r="M27" s="78">
        <v>1</v>
      </c>
      <c r="N27" s="49"/>
      <c r="O27" s="78"/>
      <c r="P27" s="49" t="s">
        <v>324</v>
      </c>
      <c r="Q27" s="78">
        <v>52</v>
      </c>
      <c r="R27" s="49" t="s">
        <v>328</v>
      </c>
      <c r="S27" s="78">
        <v>2</v>
      </c>
      <c r="T27" s="49"/>
      <c r="U27" s="78"/>
      <c r="V27" s="49" t="s">
        <v>187</v>
      </c>
      <c r="W27" s="78">
        <v>24</v>
      </c>
      <c r="X27" s="49" t="s">
        <v>326</v>
      </c>
      <c r="Y27" s="78">
        <v>43</v>
      </c>
      <c r="Z27" s="50"/>
      <c r="AA27" s="78"/>
      <c r="AB27" s="49"/>
      <c r="AC27" s="78"/>
      <c r="AD27" s="79"/>
      <c r="AE27" s="86" t="s">
        <v>51</v>
      </c>
      <c r="AF27" s="98"/>
      <c r="AG27" s="98"/>
      <c r="AH27" s="210"/>
      <c r="AI27" s="210"/>
    </row>
    <row r="28" spans="1:35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57</v>
      </c>
      <c r="L28" s="49"/>
      <c r="M28" s="78"/>
      <c r="N28" s="49"/>
      <c r="O28" s="78"/>
      <c r="P28" s="49" t="s">
        <v>327</v>
      </c>
      <c r="Q28" s="78">
        <v>43</v>
      </c>
      <c r="R28" s="49" t="s">
        <v>332</v>
      </c>
      <c r="S28" s="78">
        <v>3</v>
      </c>
      <c r="T28" s="49"/>
      <c r="U28" s="78"/>
      <c r="V28" s="49" t="s">
        <v>189</v>
      </c>
      <c r="W28" s="78">
        <v>12</v>
      </c>
      <c r="X28" s="49"/>
      <c r="Y28" s="78"/>
      <c r="AA28" s="78"/>
      <c r="AB28" s="49"/>
      <c r="AC28" s="78"/>
      <c r="AD28" s="79"/>
      <c r="AE28" s="86" t="s">
        <v>52</v>
      </c>
      <c r="AF28" s="72"/>
      <c r="AG28" s="72"/>
    </row>
    <row r="29" spans="1:35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6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5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AA30" s="78"/>
      <c r="AB30" s="49"/>
      <c r="AC30" s="78"/>
      <c r="AD30" s="91">
        <v>459</v>
      </c>
      <c r="AE30" s="86" t="s">
        <v>55</v>
      </c>
      <c r="AF30" s="72"/>
      <c r="AG30" s="72"/>
    </row>
    <row r="31" spans="1:35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6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5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50</v>
      </c>
      <c r="AB32" s="49" t="s">
        <v>12</v>
      </c>
      <c r="AC32" s="78">
        <v>4</v>
      </c>
      <c r="AD32" s="93">
        <f>IF(ISERROR(AD33/AD30),"",AD33/AD30)</f>
        <v>1.056644880174292</v>
      </c>
      <c r="AE32" s="90"/>
      <c r="AF32" s="72"/>
      <c r="AG32" s="72"/>
    </row>
    <row r="33" spans="1:35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93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151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6</v>
      </c>
      <c r="P33" s="55" t="s">
        <v>45</v>
      </c>
      <c r="Q33" s="95">
        <f>SUBTOTAL(9,Q26:Q32)</f>
        <v>95</v>
      </c>
      <c r="R33" s="55" t="s">
        <v>46</v>
      </c>
      <c r="S33" s="95">
        <f>SUBTOTAL(9,S26:S32)</f>
        <v>5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37</v>
      </c>
      <c r="X33" s="55" t="s">
        <v>278</v>
      </c>
      <c r="Y33" s="95">
        <f>SUBTOTAL(9,Y26:Y32)</f>
        <v>43</v>
      </c>
      <c r="Z33" s="55" t="s">
        <v>49</v>
      </c>
      <c r="AA33" s="95">
        <f>SUBTOTAL(9,AA26:AA32)</f>
        <v>50</v>
      </c>
      <c r="AB33" s="55" t="s">
        <v>50</v>
      </c>
      <c r="AC33" s="95">
        <f>SUBTOTAL(9,AC26:AC32)</f>
        <v>4</v>
      </c>
      <c r="AD33" s="96">
        <f>SUM(B33:AC33)</f>
        <v>485</v>
      </c>
      <c r="AE33" s="97" t="s">
        <v>58</v>
      </c>
      <c r="AF33" s="72"/>
      <c r="AG33" s="72"/>
      <c r="AH33" s="233"/>
      <c r="AI33" s="233"/>
    </row>
    <row r="34" spans="1:35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AA34" s="78"/>
      <c r="AB34" s="49"/>
      <c r="AC34" s="78"/>
      <c r="AD34" s="54" t="s">
        <v>59</v>
      </c>
      <c r="AE34" s="100"/>
      <c r="AF34" s="72"/>
      <c r="AG34" s="72"/>
      <c r="AH34" s="233"/>
      <c r="AI34" s="233"/>
    </row>
    <row r="35" spans="1:35" s="233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14</v>
      </c>
      <c r="H35" s="49"/>
      <c r="I35" s="78"/>
      <c r="J35" s="49" t="s">
        <v>315</v>
      </c>
      <c r="K35" s="78">
        <v>19</v>
      </c>
      <c r="L35" s="49"/>
      <c r="M35" s="78"/>
      <c r="N35" s="49"/>
      <c r="O35" s="78"/>
      <c r="P35" s="49" t="s">
        <v>324</v>
      </c>
      <c r="Q35" s="78">
        <v>2</v>
      </c>
      <c r="R35" s="49" t="s">
        <v>338</v>
      </c>
      <c r="S35" s="78"/>
      <c r="T35" s="49"/>
      <c r="U35" s="78"/>
      <c r="V35" s="49" t="s">
        <v>186</v>
      </c>
      <c r="W35" s="78">
        <v>11</v>
      </c>
      <c r="X35" s="49"/>
      <c r="Y35" s="78"/>
      <c r="Z35" s="50"/>
      <c r="AA35" s="78"/>
      <c r="AB35" s="49"/>
      <c r="AC35" s="78"/>
      <c r="AD35" s="91">
        <v>17</v>
      </c>
      <c r="AE35" s="86" t="s">
        <v>60</v>
      </c>
      <c r="AF35" s="98"/>
      <c r="AG35" s="98"/>
      <c r="AH35" s="210"/>
      <c r="AI35" s="210"/>
    </row>
    <row r="36" spans="1:35" s="233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4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>
        <v>2</v>
      </c>
      <c r="AD36" s="54" t="s">
        <v>61</v>
      </c>
      <c r="AE36" s="86" t="s">
        <v>62</v>
      </c>
      <c r="AF36" s="98"/>
      <c r="AG36" s="98"/>
      <c r="AH36" s="210"/>
      <c r="AI36" s="210"/>
    </row>
    <row r="37" spans="1:35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>
        <v>2</v>
      </c>
      <c r="AB37" s="49" t="s">
        <v>12</v>
      </c>
      <c r="AC37" s="78"/>
      <c r="AD37" s="93">
        <f>IF(ISERROR(AD38/AD35),"",AD38/AD35)</f>
        <v>3.1764705882352939</v>
      </c>
      <c r="AE37" s="86" t="s">
        <v>63</v>
      </c>
      <c r="AF37" s="72"/>
      <c r="AG37" s="72"/>
    </row>
    <row r="38" spans="1:35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14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19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6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11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2</v>
      </c>
      <c r="AB38" s="55" t="s">
        <v>50</v>
      </c>
      <c r="AC38" s="95">
        <f>SUBTOTAL(9,AC35:AC37)</f>
        <v>2</v>
      </c>
      <c r="AD38" s="96">
        <f>SUM(B38:AC38)</f>
        <v>54</v>
      </c>
      <c r="AE38" s="97" t="s">
        <v>64</v>
      </c>
      <c r="AF38" s="72"/>
      <c r="AG38" s="72"/>
      <c r="AH38" s="233"/>
      <c r="AI38" s="233"/>
    </row>
    <row r="39" spans="1:35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AA39" s="78"/>
      <c r="AB39" s="49"/>
      <c r="AC39" s="78"/>
      <c r="AD39" s="79"/>
      <c r="AE39" s="90"/>
      <c r="AF39" s="72"/>
      <c r="AG39" s="72"/>
    </row>
    <row r="40" spans="1:35" s="233" customFormat="1" ht="15.75" customHeight="1">
      <c r="A40" s="85"/>
      <c r="B40" s="49"/>
      <c r="C40" s="78"/>
      <c r="D40" s="49"/>
      <c r="E40" s="78"/>
      <c r="F40" s="49" t="s">
        <v>18</v>
      </c>
      <c r="G40" s="78">
        <v>15</v>
      </c>
      <c r="H40" s="49"/>
      <c r="I40" s="78"/>
      <c r="J40" s="49" t="s">
        <v>322</v>
      </c>
      <c r="K40" s="78">
        <v>45</v>
      </c>
      <c r="L40" s="49" t="s">
        <v>323</v>
      </c>
      <c r="M40" s="78">
        <v>8</v>
      </c>
      <c r="N40" s="49"/>
      <c r="O40" s="78"/>
      <c r="P40" s="49" t="s">
        <v>327</v>
      </c>
      <c r="Q40" s="78">
        <v>24</v>
      </c>
      <c r="R40" s="49" t="s">
        <v>325</v>
      </c>
      <c r="S40" s="78">
        <v>31</v>
      </c>
      <c r="T40" s="49"/>
      <c r="U40" s="78"/>
      <c r="V40" s="49" t="s">
        <v>187</v>
      </c>
      <c r="W40" s="78">
        <v>38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  <c r="AH40" s="210"/>
      <c r="AI40" s="210"/>
    </row>
    <row r="41" spans="1:35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8</v>
      </c>
      <c r="L41" s="49"/>
      <c r="M41" s="78"/>
      <c r="N41" s="49"/>
      <c r="O41" s="78"/>
      <c r="P41" s="49"/>
      <c r="Q41" s="78"/>
      <c r="R41" s="49" t="s">
        <v>328</v>
      </c>
      <c r="S41" s="78">
        <v>5</v>
      </c>
      <c r="T41" s="49"/>
      <c r="U41" s="78"/>
      <c r="V41" s="49" t="s">
        <v>189</v>
      </c>
      <c r="W41" s="78">
        <v>87</v>
      </c>
      <c r="X41" s="49"/>
      <c r="Y41" s="78"/>
      <c r="AA41" s="78"/>
      <c r="AB41" s="49"/>
      <c r="AC41" s="78"/>
      <c r="AD41" s="79"/>
      <c r="AE41" s="86" t="s">
        <v>65</v>
      </c>
      <c r="AF41" s="72"/>
      <c r="AG41" s="72"/>
    </row>
    <row r="42" spans="1:35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62</v>
      </c>
      <c r="T42" s="49"/>
      <c r="U42" s="78"/>
      <c r="V42" s="49" t="s">
        <v>340</v>
      </c>
      <c r="W42" s="78">
        <v>189</v>
      </c>
      <c r="X42" s="49"/>
      <c r="Y42" s="78"/>
      <c r="AA42" s="78"/>
      <c r="AB42" s="49"/>
      <c r="AC42" s="78"/>
      <c r="AD42" s="79"/>
      <c r="AE42" s="86" t="s">
        <v>66</v>
      </c>
      <c r="AF42" s="72"/>
      <c r="AG42" s="72"/>
    </row>
    <row r="43" spans="1:35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56</v>
      </c>
      <c r="T43" s="49"/>
      <c r="U43" s="78"/>
      <c r="V43" s="49"/>
      <c r="W43" s="78"/>
      <c r="X43" s="49"/>
      <c r="Y43" s="78"/>
      <c r="AA43" s="78"/>
      <c r="AB43" s="49"/>
      <c r="AC43" s="78"/>
      <c r="AD43" s="79"/>
      <c r="AE43" s="86" t="s">
        <v>53</v>
      </c>
      <c r="AF43" s="72"/>
      <c r="AG43" s="72"/>
    </row>
    <row r="44" spans="1:35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AA44" s="78"/>
      <c r="AB44" s="49"/>
      <c r="AC44" s="78"/>
      <c r="AD44" s="79"/>
      <c r="AE44" s="86" t="s">
        <v>55</v>
      </c>
      <c r="AF44" s="72"/>
      <c r="AG44" s="72"/>
    </row>
    <row r="45" spans="1:35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AA45" s="78"/>
      <c r="AB45" s="49"/>
      <c r="AC45" s="78"/>
      <c r="AD45" s="79"/>
      <c r="AE45" s="86" t="s">
        <v>67</v>
      </c>
      <c r="AF45" s="72"/>
      <c r="AG45" s="72"/>
    </row>
    <row r="46" spans="1:35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AA46" s="78"/>
      <c r="AB46" s="49"/>
      <c r="AC46" s="78"/>
      <c r="AD46" s="54" t="s">
        <v>69</v>
      </c>
      <c r="AE46" s="90"/>
      <c r="AF46" s="72"/>
      <c r="AG46" s="72"/>
    </row>
    <row r="47" spans="1:35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AA47" s="78"/>
      <c r="AB47" s="49"/>
      <c r="AC47" s="78"/>
      <c r="AD47" s="91">
        <v>821</v>
      </c>
      <c r="AE47" s="90"/>
      <c r="AF47" s="72"/>
      <c r="AG47" s="72"/>
    </row>
    <row r="48" spans="1:35" ht="15.75" customHeight="1">
      <c r="A48" s="89"/>
      <c r="B48" s="49" t="s">
        <v>336</v>
      </c>
      <c r="C48" s="78">
        <v>1</v>
      </c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5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2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0.69549330085261873</v>
      </c>
      <c r="AE49" s="90"/>
      <c r="AF49" s="72"/>
      <c r="AG49" s="72"/>
    </row>
    <row r="50" spans="1:35" ht="15.75" customHeight="1">
      <c r="A50" s="94" t="s">
        <v>71</v>
      </c>
      <c r="B50" s="55" t="s">
        <v>39</v>
      </c>
      <c r="C50" s="95">
        <f>SUBTOTAL(9,C39:C49)</f>
        <v>1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53</v>
      </c>
      <c r="L50" s="55" t="s">
        <v>43</v>
      </c>
      <c r="M50" s="95">
        <f>SUBTOTAL(9,M39:M49)</f>
        <v>8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24</v>
      </c>
      <c r="R50" s="55" t="s">
        <v>46</v>
      </c>
      <c r="S50" s="95">
        <f>SUBTOTAL(9,S39:S49)</f>
        <v>154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316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571</v>
      </c>
      <c r="AE50" s="97" t="s">
        <v>71</v>
      </c>
      <c r="AF50" s="72"/>
      <c r="AG50" s="72"/>
      <c r="AH50" s="233"/>
      <c r="AI50" s="233"/>
    </row>
    <row r="51" spans="1:35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W51" s="78"/>
      <c r="X51" s="49"/>
      <c r="Y51" s="78"/>
      <c r="AA51" s="78"/>
      <c r="AB51" s="49"/>
      <c r="AC51" s="78"/>
      <c r="AD51" s="79"/>
      <c r="AE51" s="90"/>
      <c r="AF51" s="72"/>
      <c r="AG51" s="72"/>
    </row>
    <row r="52" spans="1:35" s="233" customFormat="1" ht="15.75" customHeight="1">
      <c r="A52" s="85"/>
      <c r="B52" s="49" t="s">
        <v>440</v>
      </c>
      <c r="C52" s="78"/>
      <c r="D52" s="50" t="s">
        <v>342</v>
      </c>
      <c r="E52" s="78">
        <v>11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50</v>
      </c>
      <c r="N52" s="49" t="s">
        <v>343</v>
      </c>
      <c r="O52" s="78"/>
      <c r="P52" s="49"/>
      <c r="Q52" s="78"/>
      <c r="R52" s="49" t="s">
        <v>344</v>
      </c>
      <c r="S52" s="78">
        <v>6</v>
      </c>
      <c r="T52" s="49" t="s">
        <v>496</v>
      </c>
      <c r="U52" s="78"/>
      <c r="V52" s="58">
        <v>86</v>
      </c>
      <c r="W52" s="50">
        <v>24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F52" s="98"/>
      <c r="AG52" s="98"/>
      <c r="AH52" s="210"/>
      <c r="AI52" s="210"/>
    </row>
    <row r="53" spans="1:35" ht="15.75" customHeight="1">
      <c r="A53" s="85"/>
      <c r="B53" s="49"/>
      <c r="C53" s="78"/>
      <c r="D53" s="49" t="s">
        <v>347</v>
      </c>
      <c r="E53" s="78">
        <v>13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120</v>
      </c>
      <c r="N53" s="49" t="s">
        <v>348</v>
      </c>
      <c r="O53" s="78">
        <v>17</v>
      </c>
      <c r="P53" s="49"/>
      <c r="Q53" s="78"/>
      <c r="R53" s="49" t="s">
        <v>449</v>
      </c>
      <c r="S53" s="78"/>
      <c r="T53" s="57" t="s">
        <v>345</v>
      </c>
      <c r="U53" s="78">
        <v>33</v>
      </c>
      <c r="V53" s="52" t="s">
        <v>468</v>
      </c>
      <c r="W53" s="78"/>
      <c r="X53" s="49"/>
      <c r="Y53" s="78"/>
      <c r="AA53" s="78"/>
      <c r="AB53" s="49" t="s">
        <v>349</v>
      </c>
      <c r="AC53" s="78">
        <v>115</v>
      </c>
      <c r="AD53" s="79"/>
      <c r="AE53" s="86"/>
      <c r="AF53" s="72"/>
      <c r="AG53" s="72"/>
    </row>
    <row r="54" spans="1:35" ht="15.75" customHeight="1">
      <c r="A54" s="89"/>
      <c r="B54" s="49"/>
      <c r="C54" s="78"/>
      <c r="D54" s="49" t="s">
        <v>350</v>
      </c>
      <c r="E54" s="78">
        <v>39</v>
      </c>
      <c r="F54" s="49"/>
      <c r="G54" s="78"/>
      <c r="H54" s="49" t="s">
        <v>351</v>
      </c>
      <c r="I54" s="78">
        <v>279</v>
      </c>
      <c r="J54" s="49"/>
      <c r="K54" s="78"/>
      <c r="L54" s="49" t="s">
        <v>454</v>
      </c>
      <c r="M54" s="78">
        <v>103</v>
      </c>
      <c r="N54" s="49" t="s">
        <v>434</v>
      </c>
      <c r="O54" s="78">
        <v>17</v>
      </c>
      <c r="P54" s="49"/>
      <c r="Q54" s="78"/>
      <c r="R54" s="49" t="s">
        <v>330</v>
      </c>
      <c r="S54" s="78">
        <v>95</v>
      </c>
      <c r="T54" s="49" t="s">
        <v>455</v>
      </c>
      <c r="U54" s="78">
        <v>2</v>
      </c>
      <c r="V54" s="52" t="s">
        <v>356</v>
      </c>
      <c r="W54" s="78">
        <v>9</v>
      </c>
      <c r="X54" s="49"/>
      <c r="Y54" s="78"/>
      <c r="AA54" s="78"/>
      <c r="AB54" s="50" t="s">
        <v>354</v>
      </c>
      <c r="AC54" s="78">
        <v>77</v>
      </c>
      <c r="AD54" s="79"/>
      <c r="AE54" s="90"/>
      <c r="AF54" s="72"/>
      <c r="AG54" s="72"/>
    </row>
    <row r="55" spans="1:35" ht="15.75" customHeight="1">
      <c r="A55" s="85" t="s">
        <v>72</v>
      </c>
      <c r="B55" s="49"/>
      <c r="C55" s="78"/>
      <c r="D55" s="49" t="s">
        <v>470</v>
      </c>
      <c r="E55" s="78">
        <v>121</v>
      </c>
      <c r="F55" s="49"/>
      <c r="G55" s="78"/>
      <c r="H55" s="49" t="s">
        <v>459</v>
      </c>
      <c r="I55" s="78">
        <v>150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14</v>
      </c>
      <c r="T55" s="59"/>
      <c r="U55" s="78"/>
      <c r="V55" s="49" t="s">
        <v>509</v>
      </c>
      <c r="W55" s="53"/>
      <c r="X55" s="49"/>
      <c r="Y55" s="78"/>
      <c r="AA55" s="78"/>
      <c r="AB55" s="49" t="s">
        <v>357</v>
      </c>
      <c r="AC55" s="78">
        <v>1</v>
      </c>
      <c r="AD55" s="79"/>
      <c r="AE55" s="86" t="s">
        <v>72</v>
      </c>
      <c r="AF55" s="72"/>
      <c r="AG55" s="72"/>
    </row>
    <row r="56" spans="1:35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79</v>
      </c>
      <c r="N56" s="50" t="s">
        <v>352</v>
      </c>
      <c r="O56" s="78">
        <v>133</v>
      </c>
      <c r="P56" s="49"/>
      <c r="Q56" s="78"/>
      <c r="R56" s="49" t="s">
        <v>332</v>
      </c>
      <c r="S56" s="78">
        <v>6</v>
      </c>
      <c r="T56" s="49"/>
      <c r="U56" s="78"/>
      <c r="V56" s="57" t="s">
        <v>412</v>
      </c>
      <c r="W56" s="78">
        <v>6</v>
      </c>
      <c r="X56" s="49"/>
      <c r="Y56" s="78"/>
      <c r="AA56" s="78"/>
      <c r="AB56" s="49" t="s">
        <v>359</v>
      </c>
      <c r="AC56" s="78">
        <v>31</v>
      </c>
      <c r="AD56" s="79"/>
      <c r="AE56" s="86"/>
      <c r="AF56" s="72"/>
      <c r="AG56" s="72"/>
    </row>
    <row r="57" spans="1:35" ht="15.75" customHeight="1">
      <c r="A57" s="85" t="s">
        <v>52</v>
      </c>
      <c r="B57" s="49"/>
      <c r="C57" s="78"/>
      <c r="D57" s="59" t="s">
        <v>355</v>
      </c>
      <c r="E57" s="50">
        <v>114</v>
      </c>
      <c r="F57" s="49"/>
      <c r="G57" s="78"/>
      <c r="H57" s="49" t="s">
        <v>364</v>
      </c>
      <c r="I57" s="78">
        <v>79</v>
      </c>
      <c r="J57" s="49"/>
      <c r="K57" s="78"/>
      <c r="L57" s="49" t="s">
        <v>467</v>
      </c>
      <c r="M57" s="78">
        <v>3</v>
      </c>
      <c r="N57" s="50" t="s">
        <v>500</v>
      </c>
      <c r="O57" s="78"/>
      <c r="P57" s="49"/>
      <c r="Q57" s="78"/>
      <c r="R57" s="49" t="s">
        <v>365</v>
      </c>
      <c r="S57" s="78">
        <v>6</v>
      </c>
      <c r="T57" s="50"/>
      <c r="U57" s="78"/>
      <c r="V57" s="49" t="s">
        <v>370</v>
      </c>
      <c r="W57" s="78">
        <v>8</v>
      </c>
      <c r="X57" s="49"/>
      <c r="Y57" s="78"/>
      <c r="AA57" s="78"/>
      <c r="AB57" s="49" t="s">
        <v>361</v>
      </c>
      <c r="AC57" s="78">
        <v>155</v>
      </c>
      <c r="AD57" s="79"/>
      <c r="AE57" s="86" t="s">
        <v>52</v>
      </c>
      <c r="AF57" s="72"/>
      <c r="AG57" s="72"/>
    </row>
    <row r="58" spans="1:35" ht="15.75" customHeight="1">
      <c r="A58" s="85"/>
      <c r="B58" s="49"/>
      <c r="C58" s="78"/>
      <c r="D58" s="49" t="s">
        <v>358</v>
      </c>
      <c r="E58" s="78">
        <v>109</v>
      </c>
      <c r="F58" s="49"/>
      <c r="G58" s="78"/>
      <c r="H58" s="49" t="s">
        <v>367</v>
      </c>
      <c r="I58" s="78">
        <v>395</v>
      </c>
      <c r="J58" s="49"/>
      <c r="K58" s="78"/>
      <c r="L58" s="49" t="s">
        <v>499</v>
      </c>
      <c r="M58" s="53"/>
      <c r="O58" s="78"/>
      <c r="P58" s="49"/>
      <c r="Q58" s="78"/>
      <c r="R58" s="50" t="s">
        <v>333</v>
      </c>
      <c r="S58" s="78">
        <v>396</v>
      </c>
      <c r="T58" s="49"/>
      <c r="U58" s="78"/>
      <c r="V58" s="57" t="s">
        <v>373</v>
      </c>
      <c r="W58" s="78"/>
      <c r="X58" s="49"/>
      <c r="Y58" s="78"/>
      <c r="AA58" s="78"/>
      <c r="AB58" s="49" t="s">
        <v>363</v>
      </c>
      <c r="AC58" s="78">
        <v>132</v>
      </c>
      <c r="AD58" s="79"/>
      <c r="AE58" s="86"/>
      <c r="AF58" s="72"/>
      <c r="AG58" s="72"/>
    </row>
    <row r="59" spans="1:35" ht="15.75" customHeight="1">
      <c r="A59" s="85" t="s">
        <v>78</v>
      </c>
      <c r="B59" s="49"/>
      <c r="C59" s="78"/>
      <c r="D59" s="49" t="s">
        <v>360</v>
      </c>
      <c r="E59" s="78">
        <v>77</v>
      </c>
      <c r="F59" s="49"/>
      <c r="G59" s="78"/>
      <c r="H59" s="49" t="s">
        <v>371</v>
      </c>
      <c r="I59" s="78">
        <v>11</v>
      </c>
      <c r="J59" s="49"/>
      <c r="K59" s="78"/>
      <c r="L59" s="49" t="s">
        <v>465</v>
      </c>
      <c r="M59" s="78">
        <v>51</v>
      </c>
      <c r="O59" s="78"/>
      <c r="P59" s="49"/>
      <c r="Q59" s="78"/>
      <c r="R59" s="49" t="s">
        <v>248</v>
      </c>
      <c r="S59" s="78">
        <v>145</v>
      </c>
      <c r="T59" s="49"/>
      <c r="U59" s="78"/>
      <c r="V59" s="57" t="s">
        <v>458</v>
      </c>
      <c r="W59" s="78">
        <v>2</v>
      </c>
      <c r="X59" s="49"/>
      <c r="Y59" s="78"/>
      <c r="AA59" s="78"/>
      <c r="AB59" s="49" t="s">
        <v>366</v>
      </c>
      <c r="AC59" s="78">
        <v>49</v>
      </c>
      <c r="AD59" s="79"/>
      <c r="AE59" s="86" t="s">
        <v>78</v>
      </c>
      <c r="AF59" s="72"/>
      <c r="AG59" s="72"/>
    </row>
    <row r="60" spans="1:35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145</v>
      </c>
      <c r="J60" s="49"/>
      <c r="K60" s="78"/>
      <c r="L60" s="49" t="s">
        <v>362</v>
      </c>
      <c r="M60" s="78">
        <v>37</v>
      </c>
      <c r="O60" s="78"/>
      <c r="P60" s="49"/>
      <c r="Q60" s="78"/>
      <c r="R60" s="49" t="s">
        <v>372</v>
      </c>
      <c r="S60" s="78">
        <v>41</v>
      </c>
      <c r="T60" s="49"/>
      <c r="U60" s="78"/>
      <c r="V60" s="49" t="s">
        <v>488</v>
      </c>
      <c r="W60" s="53">
        <v>71</v>
      </c>
      <c r="X60" s="49"/>
      <c r="Y60" s="78"/>
      <c r="AA60" s="78"/>
      <c r="AB60" s="49" t="s">
        <v>368</v>
      </c>
      <c r="AC60" s="78">
        <v>2</v>
      </c>
      <c r="AD60" s="79"/>
      <c r="AE60" s="86"/>
      <c r="AF60" s="72"/>
      <c r="AG60" s="72"/>
    </row>
    <row r="61" spans="1:35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12</v>
      </c>
      <c r="T61" s="49"/>
      <c r="U61" s="78"/>
      <c r="V61" s="49" t="s">
        <v>377</v>
      </c>
      <c r="W61" s="78">
        <v>2</v>
      </c>
      <c r="X61" s="49"/>
      <c r="Y61" s="78"/>
      <c r="AA61" s="78"/>
      <c r="AB61" s="49" t="s">
        <v>369</v>
      </c>
      <c r="AC61" s="78">
        <v>3</v>
      </c>
      <c r="AD61" s="79"/>
      <c r="AE61" s="86" t="s">
        <v>81</v>
      </c>
      <c r="AF61" s="72"/>
      <c r="AG61" s="72"/>
    </row>
    <row r="62" spans="1:35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AA62" s="78"/>
      <c r="AB62" s="49" t="s">
        <v>374</v>
      </c>
      <c r="AC62" s="78">
        <v>4</v>
      </c>
      <c r="AD62" s="79"/>
      <c r="AE62" s="86"/>
      <c r="AF62" s="72"/>
      <c r="AG62" s="72"/>
    </row>
    <row r="63" spans="1:35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76</v>
      </c>
      <c r="X63" s="49"/>
      <c r="Y63" s="78"/>
      <c r="AA63" s="78"/>
      <c r="AB63" s="49" t="s">
        <v>378</v>
      </c>
      <c r="AC63" s="78">
        <v>2</v>
      </c>
      <c r="AD63" s="79"/>
      <c r="AE63" s="86" t="s">
        <v>85</v>
      </c>
      <c r="AF63" s="72"/>
      <c r="AG63" s="72"/>
    </row>
    <row r="64" spans="1:35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AA64" s="78"/>
      <c r="AB64" s="49" t="s">
        <v>379</v>
      </c>
      <c r="AC64" s="78">
        <v>1</v>
      </c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4</v>
      </c>
      <c r="X65" s="49"/>
      <c r="Y65" s="78"/>
      <c r="AA65" s="78"/>
      <c r="AB65" s="49" t="s">
        <v>381</v>
      </c>
      <c r="AC65" s="78">
        <v>2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S66" s="78"/>
      <c r="T66" s="49"/>
      <c r="U66" s="78"/>
      <c r="V66" s="49" t="s">
        <v>446</v>
      </c>
      <c r="W66" s="271"/>
      <c r="X66" s="49"/>
      <c r="Y66" s="78"/>
      <c r="AA66" s="78"/>
      <c r="AB66" s="49" t="s">
        <v>383</v>
      </c>
      <c r="AC66" s="78">
        <v>46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11</v>
      </c>
      <c r="X67" s="49"/>
      <c r="Y67" s="78"/>
      <c r="AA67" s="78"/>
      <c r="AB67" s="49" t="s">
        <v>94</v>
      </c>
      <c r="AC67" s="78">
        <v>1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S68" s="78"/>
      <c r="T68" s="49"/>
      <c r="U68" s="78"/>
      <c r="V68" s="49" t="s">
        <v>443</v>
      </c>
      <c r="W68" s="53">
        <v>3</v>
      </c>
      <c r="Y68" s="78"/>
      <c r="AA68" s="78"/>
      <c r="AB68" s="49" t="s">
        <v>384</v>
      </c>
      <c r="AC68" s="78">
        <v>5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S69" s="78"/>
      <c r="T69" s="49"/>
      <c r="U69" s="78"/>
      <c r="V69" s="49" t="s">
        <v>453</v>
      </c>
      <c r="W69" s="53">
        <v>81</v>
      </c>
      <c r="X69" s="49"/>
      <c r="Y69" s="78"/>
      <c r="AA69" s="78"/>
      <c r="AB69" s="49" t="s">
        <v>385</v>
      </c>
      <c r="AC69" s="53">
        <v>2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S70" s="78"/>
      <c r="T70" s="49"/>
      <c r="U70" s="78"/>
      <c r="V70" s="49" t="s">
        <v>447</v>
      </c>
      <c r="W70" s="78">
        <v>6</v>
      </c>
      <c r="X70" s="49"/>
      <c r="Y70" s="78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90</v>
      </c>
      <c r="X71" s="49"/>
      <c r="Y71" s="78"/>
      <c r="AA71" s="78"/>
      <c r="AB71" s="49" t="s">
        <v>388</v>
      </c>
      <c r="AC71" s="78">
        <v>16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S72" s="78"/>
      <c r="T72" s="49"/>
      <c r="U72" s="78"/>
      <c r="V72" s="50" t="s">
        <v>491</v>
      </c>
      <c r="W72" s="78"/>
      <c r="X72" s="49"/>
      <c r="Y72" s="78"/>
      <c r="AA72" s="78"/>
      <c r="AB72" s="50" t="s">
        <v>389</v>
      </c>
      <c r="AC72" s="78">
        <v>1</v>
      </c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AA73" s="78"/>
      <c r="AB73" s="49" t="s">
        <v>391</v>
      </c>
      <c r="AC73" s="78">
        <v>39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AA74" s="78"/>
      <c r="AB74" s="49" t="s">
        <v>392</v>
      </c>
      <c r="AC74" s="53">
        <v>57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AA75" s="78"/>
      <c r="AB75" s="49" t="s">
        <v>393</v>
      </c>
      <c r="AC75" s="78"/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/>
      <c r="X76" s="49"/>
      <c r="Y76" s="78"/>
      <c r="AA76" s="78"/>
      <c r="AB76" s="49" t="s">
        <v>394</v>
      </c>
      <c r="AC76" s="78"/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</v>
      </c>
      <c r="X77" s="49"/>
      <c r="Y77" s="78"/>
      <c r="AA77" s="78"/>
      <c r="AB77" s="49" t="s">
        <v>395</v>
      </c>
      <c r="AC77" s="78">
        <v>11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AA78" s="78"/>
      <c r="AB78" s="50" t="s">
        <v>396</v>
      </c>
      <c r="AC78" s="78">
        <v>1</v>
      </c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/>
      <c r="X79" s="49"/>
      <c r="Y79" s="78"/>
      <c r="AA79" s="78"/>
      <c r="AB79" s="49" t="s">
        <v>472</v>
      </c>
      <c r="AC79" s="78"/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/>
      <c r="X80" s="49"/>
      <c r="Y80" s="78"/>
      <c r="AA80" s="78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1</v>
      </c>
      <c r="X81" s="49"/>
      <c r="Y81" s="78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2</v>
      </c>
      <c r="X82" s="49"/>
      <c r="Y82" s="78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AA83" s="78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20</v>
      </c>
      <c r="X86" s="49"/>
      <c r="Y86" s="78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370</v>
      </c>
      <c r="X87" s="49"/>
      <c r="Y87" s="78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153</v>
      </c>
      <c r="X88" s="49"/>
      <c r="Y88" s="78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322</v>
      </c>
      <c r="X89" s="49"/>
      <c r="Y89" s="78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240</v>
      </c>
      <c r="X90" s="49"/>
      <c r="Y90" s="78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51</v>
      </c>
      <c r="X91" s="49"/>
      <c r="Y91" s="78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44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129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34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48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89</v>
      </c>
      <c r="X96" s="49"/>
      <c r="Y96" s="78"/>
      <c r="AA96" s="78"/>
      <c r="AB96" s="49"/>
      <c r="AC96" s="78"/>
      <c r="AD96" s="61"/>
      <c r="AE96" s="90"/>
      <c r="AF96" s="72"/>
      <c r="AG96" s="62"/>
    </row>
    <row r="97" spans="1:35" ht="15.75" customHeight="1">
      <c r="A97" s="89"/>
      <c r="B97" s="49"/>
      <c r="C97" s="78"/>
      <c r="D97" s="49"/>
      <c r="E97" s="78"/>
      <c r="F97" s="49"/>
      <c r="G97" s="78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AA97" s="78"/>
      <c r="AB97" s="49"/>
      <c r="AC97" s="78"/>
      <c r="AD97" s="103"/>
      <c r="AE97" s="90"/>
      <c r="AF97" s="72"/>
      <c r="AG97" s="62"/>
    </row>
    <row r="98" spans="1:35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AA98" s="78"/>
      <c r="AB98" s="49"/>
      <c r="AC98" s="78"/>
      <c r="AD98" s="61"/>
      <c r="AE98" s="90"/>
      <c r="AF98" s="72"/>
      <c r="AG98" s="62"/>
    </row>
    <row r="99" spans="1:35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375</v>
      </c>
      <c r="X99" s="49"/>
      <c r="Y99" s="78"/>
      <c r="AA99" s="78"/>
      <c r="AB99" s="49"/>
      <c r="AC99" s="78"/>
      <c r="AD99" s="61"/>
      <c r="AE99" s="90"/>
      <c r="AF99" s="72"/>
      <c r="AG99" s="72"/>
    </row>
    <row r="100" spans="1:35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1</v>
      </c>
      <c r="X100" s="49"/>
      <c r="Y100" s="78"/>
      <c r="AA100" s="78"/>
      <c r="AB100" s="49"/>
      <c r="AC100" s="78"/>
      <c r="AD100" s="61"/>
      <c r="AE100" s="90"/>
      <c r="AF100" s="72"/>
      <c r="AG100" s="72"/>
    </row>
    <row r="101" spans="1:35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268</v>
      </c>
      <c r="X101" s="49"/>
      <c r="Y101" s="78"/>
      <c r="AA101" s="78"/>
      <c r="AB101" s="49"/>
      <c r="AC101" s="78"/>
      <c r="AD101" s="61"/>
      <c r="AE101" s="90"/>
      <c r="AF101" s="72"/>
      <c r="AG101" s="72"/>
    </row>
    <row r="102" spans="1:35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267</v>
      </c>
      <c r="X102" s="49"/>
      <c r="Y102" s="78"/>
      <c r="AA102" s="78"/>
      <c r="AB102" s="49"/>
      <c r="AC102" s="78"/>
      <c r="AD102" s="61"/>
      <c r="AE102" s="90"/>
      <c r="AF102" s="72"/>
      <c r="AG102" s="72"/>
    </row>
    <row r="103" spans="1:35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AA103" s="78"/>
      <c r="AB103" s="49"/>
      <c r="AC103" s="78"/>
      <c r="AD103" s="61"/>
      <c r="AE103" s="90"/>
      <c r="AF103" s="72"/>
      <c r="AG103" s="72"/>
    </row>
    <row r="104" spans="1:35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316</v>
      </c>
      <c r="X104" s="49"/>
      <c r="Y104" s="78"/>
      <c r="AA104" s="78"/>
      <c r="AB104" s="49"/>
      <c r="AC104" s="78"/>
      <c r="AD104" s="61"/>
      <c r="AE104" s="90"/>
      <c r="AF104" s="72"/>
      <c r="AG104" s="72"/>
    </row>
    <row r="105" spans="1:35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132</v>
      </c>
      <c r="X105" s="49"/>
      <c r="Y105" s="78"/>
      <c r="AA105" s="78"/>
      <c r="AB105" s="49"/>
      <c r="AC105" s="78"/>
      <c r="AD105" s="61"/>
      <c r="AE105" s="90"/>
      <c r="AF105" s="72"/>
      <c r="AG105" s="72"/>
    </row>
    <row r="106" spans="1:35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2"/>
      <c r="W106" s="78"/>
      <c r="X106" s="49"/>
      <c r="Y106" s="78"/>
      <c r="AA106" s="78"/>
      <c r="AB106" s="49"/>
      <c r="AC106" s="78"/>
      <c r="AD106" s="61"/>
      <c r="AE106" s="90"/>
      <c r="AF106" s="72"/>
      <c r="AG106" s="72"/>
    </row>
    <row r="107" spans="1:35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W107" s="53"/>
      <c r="X107" s="49"/>
      <c r="Y107" s="78"/>
      <c r="AA107" s="78"/>
      <c r="AB107" s="49"/>
      <c r="AC107" s="78"/>
      <c r="AD107" s="61"/>
      <c r="AE107" s="90"/>
      <c r="AF107" s="72"/>
      <c r="AG107" s="72"/>
    </row>
    <row r="108" spans="1:35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W108" s="53"/>
      <c r="X108" s="49"/>
      <c r="Y108" s="78"/>
      <c r="AA108" s="78"/>
      <c r="AB108" s="49"/>
      <c r="AC108" s="78"/>
      <c r="AD108" s="61"/>
      <c r="AE108" s="90"/>
      <c r="AF108" s="72"/>
      <c r="AG108" s="72"/>
    </row>
    <row r="109" spans="1:35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W109" s="53"/>
      <c r="X109" s="49"/>
      <c r="Y109" s="78"/>
      <c r="AA109" s="78"/>
      <c r="AB109" s="49"/>
      <c r="AC109" s="78"/>
      <c r="AD109" s="61"/>
      <c r="AE109" s="90"/>
      <c r="AF109" s="72"/>
      <c r="AG109" s="72"/>
    </row>
    <row r="110" spans="1:35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W110" s="53"/>
      <c r="X110" s="49"/>
      <c r="Y110" s="78"/>
      <c r="AA110" s="78"/>
      <c r="AB110" s="49"/>
      <c r="AC110" s="78"/>
      <c r="AD110" s="61"/>
      <c r="AE110" s="90"/>
      <c r="AF110" s="72"/>
      <c r="AG110" s="72"/>
    </row>
    <row r="111" spans="1:35" s="233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  <c r="AH111" s="210"/>
      <c r="AI111" s="210"/>
    </row>
    <row r="112" spans="1:35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W112" s="78"/>
      <c r="X112" s="49"/>
      <c r="Y112" s="78"/>
      <c r="AA112" s="78"/>
      <c r="AB112" s="49"/>
      <c r="AC112" s="78"/>
      <c r="AD112" s="61"/>
      <c r="AE112" s="90"/>
      <c r="AF112" s="72"/>
      <c r="AG112" s="72"/>
    </row>
    <row r="113" spans="1:35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>
        <v>1</v>
      </c>
      <c r="J113" s="49"/>
      <c r="K113" s="78"/>
      <c r="L113" s="49"/>
      <c r="M113" s="78"/>
      <c r="N113" s="49"/>
      <c r="O113" s="78"/>
      <c r="P113" s="49"/>
      <c r="Q113" s="78"/>
      <c r="S113" s="78"/>
      <c r="T113" s="49"/>
      <c r="U113" s="78"/>
      <c r="W113" s="78"/>
      <c r="X113" s="49"/>
      <c r="Y113" s="78"/>
      <c r="AA113" s="78"/>
      <c r="AB113" s="49"/>
      <c r="AC113" s="78"/>
      <c r="AD113" s="61"/>
      <c r="AE113" s="90"/>
      <c r="AF113" s="72"/>
      <c r="AG113" s="72"/>
    </row>
    <row r="114" spans="1:35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173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AA114" s="78"/>
      <c r="AB114" s="49"/>
      <c r="AC114" s="78"/>
      <c r="AD114" s="61"/>
      <c r="AE114" s="90"/>
      <c r="AF114" s="72"/>
      <c r="AG114" s="72"/>
    </row>
    <row r="115" spans="1:35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69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AA115" s="78"/>
      <c r="AB115" s="49"/>
      <c r="AC115" s="78"/>
      <c r="AD115" s="54" t="s">
        <v>104</v>
      </c>
      <c r="AE115" s="90"/>
      <c r="AF115" s="72"/>
      <c r="AG115" s="72"/>
    </row>
    <row r="116" spans="1:35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49" t="s">
        <v>503</v>
      </c>
      <c r="U116" s="78">
        <v>53</v>
      </c>
      <c r="V116" s="49"/>
      <c r="W116" s="78"/>
      <c r="X116" s="49"/>
      <c r="Y116" s="78"/>
      <c r="AA116" s="78"/>
      <c r="AB116" s="49"/>
      <c r="AC116" s="78"/>
      <c r="AD116" s="91">
        <v>7141</v>
      </c>
      <c r="AE116" s="90"/>
      <c r="AF116" s="72"/>
      <c r="AG116" s="72"/>
    </row>
    <row r="117" spans="1:35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33</v>
      </c>
      <c r="N117" s="49"/>
      <c r="O117" s="78"/>
      <c r="P117" s="49"/>
      <c r="Q117" s="78"/>
      <c r="R117" s="49" t="s">
        <v>411</v>
      </c>
      <c r="S117" s="78">
        <v>67</v>
      </c>
      <c r="T117" s="49" t="s">
        <v>413</v>
      </c>
      <c r="U117" s="78"/>
      <c r="V117" s="52" t="s">
        <v>479</v>
      </c>
      <c r="W117" s="78">
        <v>5</v>
      </c>
      <c r="X117" s="49"/>
      <c r="Y117" s="78"/>
      <c r="AA117" s="78"/>
      <c r="AB117" s="49"/>
      <c r="AC117" s="78"/>
      <c r="AD117" s="54" t="s">
        <v>105</v>
      </c>
      <c r="AE117" s="90"/>
      <c r="AF117" s="72"/>
      <c r="AG117" s="72"/>
    </row>
    <row r="118" spans="1:35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2</v>
      </c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>
        <v>1</v>
      </c>
      <c r="AD118" s="93">
        <f>IF(ISERROR(AD119/AD116),"",AD119/AD116)</f>
        <v>1.0301078280352891</v>
      </c>
      <c r="AE118" s="90"/>
      <c r="AF118" s="72"/>
      <c r="AG118" s="72"/>
    </row>
    <row r="119" spans="1:35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484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1307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476</v>
      </c>
      <c r="N119" s="55" t="s">
        <v>44</v>
      </c>
      <c r="O119" s="95">
        <f>SUBTOTAL(9,O51:O118)</f>
        <v>167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788</v>
      </c>
      <c r="T119" s="55" t="s">
        <v>47</v>
      </c>
      <c r="U119" s="95">
        <f>SUBTOTAL(9,U51:U118)</f>
        <v>90</v>
      </c>
      <c r="V119" s="55" t="s">
        <v>48</v>
      </c>
      <c r="W119" s="95">
        <f>SUBTOTAL(9,W51:W118)</f>
        <v>3262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782</v>
      </c>
      <c r="AD119" s="96">
        <f>SUM(B119:AC119)</f>
        <v>7356</v>
      </c>
      <c r="AE119" s="97" t="s">
        <v>107</v>
      </c>
      <c r="AF119" s="72"/>
      <c r="AG119" s="72"/>
      <c r="AH119" s="233"/>
      <c r="AI119" s="233"/>
    </row>
    <row r="120" spans="1:35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AA120" s="78"/>
      <c r="AB120" s="49"/>
      <c r="AC120" s="78"/>
      <c r="AD120" s="79"/>
      <c r="AE120" s="90"/>
      <c r="AF120" s="72"/>
      <c r="AG120" s="72"/>
    </row>
    <row r="121" spans="1:35" ht="15.75" customHeight="1">
      <c r="A121" s="85"/>
      <c r="B121" s="49" t="s">
        <v>414</v>
      </c>
      <c r="C121" s="78">
        <v>31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67</v>
      </c>
      <c r="N121" s="49" t="s">
        <v>416</v>
      </c>
      <c r="O121" s="78">
        <v>15</v>
      </c>
      <c r="P121" s="49"/>
      <c r="Q121" s="78"/>
      <c r="R121" s="49" t="s">
        <v>20</v>
      </c>
      <c r="S121" s="78"/>
      <c r="T121" s="104" t="s">
        <v>421</v>
      </c>
      <c r="U121" s="78">
        <v>44</v>
      </c>
      <c r="V121" s="49" t="s">
        <v>341</v>
      </c>
      <c r="W121" s="78">
        <v>17</v>
      </c>
      <c r="X121" s="49"/>
      <c r="Y121" s="78"/>
      <c r="AA121" s="78"/>
      <c r="AB121" s="49" t="s">
        <v>425</v>
      </c>
      <c r="AC121" s="78">
        <v>4</v>
      </c>
      <c r="AD121" s="79"/>
      <c r="AE121" s="86"/>
      <c r="AF121" s="72"/>
      <c r="AG121" s="72"/>
    </row>
    <row r="122" spans="1:35" ht="15.75" customHeight="1">
      <c r="A122" s="85"/>
      <c r="B122" s="49" t="s">
        <v>418</v>
      </c>
      <c r="C122" s="78"/>
      <c r="D122" s="49" t="s">
        <v>469</v>
      </c>
      <c r="E122" s="78">
        <v>17</v>
      </c>
      <c r="F122" s="49"/>
      <c r="G122" s="78"/>
      <c r="H122" s="49" t="s">
        <v>371</v>
      </c>
      <c r="I122" s="78">
        <v>175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54</v>
      </c>
      <c r="T122" s="49" t="s">
        <v>426</v>
      </c>
      <c r="U122" s="78">
        <v>105</v>
      </c>
      <c r="V122" s="49" t="s">
        <v>398</v>
      </c>
      <c r="W122" s="78">
        <v>335</v>
      </c>
      <c r="X122" s="49"/>
      <c r="Y122" s="78"/>
      <c r="AA122" s="78"/>
      <c r="AB122" s="49" t="s">
        <v>384</v>
      </c>
      <c r="AC122" s="78">
        <v>5</v>
      </c>
      <c r="AD122" s="79"/>
      <c r="AE122" s="86"/>
      <c r="AF122" s="72"/>
      <c r="AG122" s="72"/>
    </row>
    <row r="123" spans="1:35" ht="15.75" customHeight="1">
      <c r="A123" s="85" t="s">
        <v>65</v>
      </c>
      <c r="B123" s="49" t="s">
        <v>422</v>
      </c>
      <c r="C123" s="78">
        <v>48</v>
      </c>
      <c r="E123" s="78"/>
      <c r="F123" s="49"/>
      <c r="G123" s="78"/>
      <c r="H123" s="49" t="s">
        <v>427</v>
      </c>
      <c r="I123" s="78">
        <v>394</v>
      </c>
      <c r="J123" s="49"/>
      <c r="K123" s="78"/>
      <c r="M123" s="78"/>
      <c r="N123" s="59"/>
      <c r="O123" s="50"/>
      <c r="P123" s="49"/>
      <c r="Q123" s="78"/>
      <c r="R123" s="49" t="s">
        <v>424</v>
      </c>
      <c r="S123" s="78">
        <v>262</v>
      </c>
      <c r="T123" s="49" t="s">
        <v>345</v>
      </c>
      <c r="U123" s="78">
        <v>81</v>
      </c>
      <c r="V123" s="50" t="s">
        <v>331</v>
      </c>
      <c r="W123" s="78">
        <v>55</v>
      </c>
      <c r="X123" s="49"/>
      <c r="Y123" s="78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5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O124" s="78"/>
      <c r="P124" s="49"/>
      <c r="Q124" s="78"/>
      <c r="R124" s="49" t="s">
        <v>334</v>
      </c>
      <c r="S124" s="78">
        <v>6</v>
      </c>
      <c r="T124" s="50" t="s">
        <v>429</v>
      </c>
      <c r="U124" s="78">
        <v>257</v>
      </c>
      <c r="V124" s="59" t="s">
        <v>316</v>
      </c>
      <c r="W124" s="50">
        <v>537</v>
      </c>
      <c r="X124" s="49"/>
      <c r="Y124" s="78"/>
      <c r="AA124" s="78"/>
      <c r="AB124" s="49" t="s">
        <v>497</v>
      </c>
      <c r="AC124" s="78"/>
      <c r="AD124" s="79"/>
      <c r="AE124" s="86"/>
      <c r="AF124" s="72"/>
      <c r="AG124" s="72"/>
    </row>
    <row r="125" spans="1:35" ht="15.75" customHeight="1">
      <c r="A125" s="85" t="s">
        <v>66</v>
      </c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AA125" s="78"/>
      <c r="AB125" s="49"/>
      <c r="AC125" s="78"/>
      <c r="AD125" s="79"/>
      <c r="AE125" s="86" t="s">
        <v>66</v>
      </c>
      <c r="AF125" s="72"/>
      <c r="AG125" s="72"/>
    </row>
    <row r="126" spans="1:35" ht="15.75" customHeight="1">
      <c r="A126" s="85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AA126" s="78"/>
      <c r="AB126" s="49"/>
      <c r="AC126" s="78"/>
      <c r="AD126" s="79"/>
      <c r="AE126" s="86"/>
      <c r="AF126" s="72"/>
      <c r="AG126" s="72"/>
    </row>
    <row r="127" spans="1:35" ht="15.75" customHeight="1">
      <c r="A127" s="85" t="s">
        <v>78</v>
      </c>
      <c r="B127" s="49"/>
      <c r="C127" s="78"/>
      <c r="D127" s="49"/>
      <c r="E127" s="78"/>
      <c r="F127" s="49"/>
      <c r="G127" s="78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245</v>
      </c>
      <c r="X127" s="49"/>
      <c r="Y127" s="78"/>
      <c r="AA127" s="78"/>
      <c r="AC127" s="78"/>
      <c r="AD127" s="79"/>
      <c r="AE127" s="86" t="s">
        <v>78</v>
      </c>
      <c r="AF127" s="72"/>
      <c r="AG127" s="72"/>
    </row>
    <row r="128" spans="1:35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225</v>
      </c>
      <c r="X128" s="49"/>
      <c r="Y128" s="78"/>
      <c r="AA128" s="78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328</v>
      </c>
      <c r="X129" s="49"/>
      <c r="Y129" s="78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S131" s="78"/>
      <c r="T131" s="49"/>
      <c r="U131" s="78"/>
      <c r="V131" s="49"/>
      <c r="W131" s="78"/>
      <c r="X131" s="49"/>
      <c r="Y131" s="78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AA132" s="78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AA137" s="78"/>
      <c r="AB137" s="49"/>
      <c r="AC137" s="78"/>
      <c r="AD137" s="79"/>
      <c r="AE137" s="90"/>
      <c r="AF137" s="72"/>
      <c r="AG137" s="72"/>
    </row>
    <row r="138" spans="1:33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W138" s="78"/>
      <c r="X138" s="49"/>
      <c r="Y138" s="78"/>
      <c r="AA138" s="78"/>
      <c r="AB138" s="49"/>
      <c r="AC138" s="78"/>
      <c r="AD138" s="79"/>
      <c r="AE138" s="90"/>
      <c r="AF138" s="72"/>
      <c r="AG138" s="72"/>
    </row>
    <row r="139" spans="1:33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AA139" s="78"/>
      <c r="AB139" s="49"/>
      <c r="AC139" s="78"/>
      <c r="AD139" s="79"/>
      <c r="AE139" s="90"/>
      <c r="AF139" s="72"/>
      <c r="AG139" s="72"/>
    </row>
    <row r="140" spans="1:33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W140" s="78"/>
      <c r="X140" s="49"/>
      <c r="Y140" s="78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AA142" s="78"/>
      <c r="AB142" s="49"/>
      <c r="AC142" s="78"/>
      <c r="AD142" s="91">
        <v>3837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>
        <v>1</v>
      </c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>
        <v>1</v>
      </c>
      <c r="AB144" s="49" t="s">
        <v>12</v>
      </c>
      <c r="AC144" s="78"/>
      <c r="AD144" s="93">
        <f>IF(ISERROR(AD145/AD142),"",AD145/AD142)</f>
        <v>0.86317435496481631</v>
      </c>
      <c r="AE144" s="90"/>
      <c r="AF144" s="72"/>
      <c r="AG144" s="72"/>
    </row>
    <row r="145" spans="1:33" s="233" customFormat="1" ht="15.75" customHeight="1">
      <c r="A145" s="99" t="s">
        <v>122</v>
      </c>
      <c r="B145" s="63" t="s">
        <v>39</v>
      </c>
      <c r="C145" s="106">
        <f>SUBTOTAL(9,C120:C144)</f>
        <v>80</v>
      </c>
      <c r="D145" s="63" t="s">
        <v>436</v>
      </c>
      <c r="E145" s="106">
        <f>SUBTOTAL(9,E120:E144)</f>
        <v>19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569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67</v>
      </c>
      <c r="N145" s="63" t="s">
        <v>44</v>
      </c>
      <c r="O145" s="106">
        <f>SUBTOTAL(9,O120:O144)</f>
        <v>15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322</v>
      </c>
      <c r="T145" s="63" t="s">
        <v>47</v>
      </c>
      <c r="U145" s="106">
        <f>SUBTOTAL(9,U120:U144)</f>
        <v>488</v>
      </c>
      <c r="V145" s="63" t="s">
        <v>48</v>
      </c>
      <c r="W145" s="106">
        <f>SUBTOTAL(9,W120:W144)</f>
        <v>1742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1</v>
      </c>
      <c r="AB145" s="63" t="s">
        <v>50</v>
      </c>
      <c r="AC145" s="106">
        <f>SUBTOTAL(9,AC120:AC144)</f>
        <v>9</v>
      </c>
      <c r="AD145" s="107">
        <f>SUM(B145:AC145)</f>
        <v>3312</v>
      </c>
      <c r="AE145" s="100" t="s">
        <v>122</v>
      </c>
      <c r="AF145" s="98"/>
      <c r="AG145" s="98"/>
    </row>
    <row r="146" spans="1:33" s="233" customFormat="1" ht="17.25" customHeight="1">
      <c r="A146" s="108" t="s">
        <v>123</v>
      </c>
      <c r="B146" s="64" t="s">
        <v>124</v>
      </c>
      <c r="C146" s="109">
        <f>C25+C33+C38+C50+C119+C145</f>
        <v>82</v>
      </c>
      <c r="D146" s="64" t="s">
        <v>437</v>
      </c>
      <c r="E146" s="109">
        <f>E25+E33+E38+E50+E119+E145</f>
        <v>503</v>
      </c>
      <c r="F146" s="64" t="s">
        <v>125</v>
      </c>
      <c r="G146" s="109">
        <f>G25+G33+G38+G50+G119+G145</f>
        <v>202</v>
      </c>
      <c r="H146" s="64" t="s">
        <v>270</v>
      </c>
      <c r="I146" s="109">
        <f>I25+I33+I38+I50+I119+I145</f>
        <v>1876</v>
      </c>
      <c r="J146" s="64" t="s">
        <v>271</v>
      </c>
      <c r="K146" s="109">
        <f>K25+K33+K38+K50+K119+K145</f>
        <v>306</v>
      </c>
      <c r="L146" s="64" t="s">
        <v>272</v>
      </c>
      <c r="M146" s="109">
        <f>M25+M33+M38+M50+M119+M145</f>
        <v>555</v>
      </c>
      <c r="N146" s="64" t="s">
        <v>126</v>
      </c>
      <c r="O146" s="109">
        <f>O25+O33+O38+O50+O119+O145</f>
        <v>188</v>
      </c>
      <c r="P146" s="64" t="s">
        <v>127</v>
      </c>
      <c r="Q146" s="109">
        <f>Q25+Q33+Q38+Q50+Q119+Q145</f>
        <v>140</v>
      </c>
      <c r="R146" s="64" t="s">
        <v>128</v>
      </c>
      <c r="S146" s="109">
        <f>S25+S33+S38+S50+S119+S145</f>
        <v>1300</v>
      </c>
      <c r="T146" s="64" t="s">
        <v>273</v>
      </c>
      <c r="U146" s="109">
        <f>U25+U33+U38+U50+U119+U145</f>
        <v>588</v>
      </c>
      <c r="V146" s="64" t="s">
        <v>274</v>
      </c>
      <c r="W146" s="109">
        <f>W25+W33+W38+W50+W119+W145</f>
        <v>5419</v>
      </c>
      <c r="X146" s="64" t="s">
        <v>277</v>
      </c>
      <c r="Y146" s="109">
        <f>Y25+Y33+Y38+Y50+Y119+Y145</f>
        <v>50</v>
      </c>
      <c r="Z146" s="64" t="s">
        <v>129</v>
      </c>
      <c r="AA146" s="109">
        <f>AA25+AA33+AA38+AA50+AA119+AA145</f>
        <v>77</v>
      </c>
      <c r="AB146" s="64" t="s">
        <v>130</v>
      </c>
      <c r="AC146" s="109">
        <f>AC25+AC33+AC38+AC50+AC119+AC145</f>
        <v>797</v>
      </c>
      <c r="AD146" s="110">
        <f>SUM(C146:AC146)</f>
        <v>12083</v>
      </c>
      <c r="AE146" s="111" t="s">
        <v>123</v>
      </c>
      <c r="AF146" s="98"/>
      <c r="AG146" s="98"/>
    </row>
    <row r="147" spans="1:33" s="233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233" customFormat="1" ht="15.75" customHeight="1">
      <c r="A148" s="113" t="s">
        <v>131</v>
      </c>
      <c r="B148" s="65" t="s">
        <v>132</v>
      </c>
      <c r="C148" s="114">
        <v>184</v>
      </c>
      <c r="D148" s="65" t="s">
        <v>438</v>
      </c>
      <c r="E148" s="114">
        <v>377</v>
      </c>
      <c r="F148" s="65" t="s">
        <v>133</v>
      </c>
      <c r="G148" s="114">
        <v>124</v>
      </c>
      <c r="H148" s="65" t="s">
        <v>134</v>
      </c>
      <c r="I148" s="114">
        <v>1291</v>
      </c>
      <c r="J148" s="65" t="s">
        <v>135</v>
      </c>
      <c r="K148" s="114">
        <v>271</v>
      </c>
      <c r="L148" s="66" t="s">
        <v>136</v>
      </c>
      <c r="M148" s="114">
        <v>632</v>
      </c>
      <c r="N148" s="66" t="s">
        <v>137</v>
      </c>
      <c r="O148" s="114">
        <v>123</v>
      </c>
      <c r="P148" s="66" t="s">
        <v>138</v>
      </c>
      <c r="Q148" s="114">
        <v>161</v>
      </c>
      <c r="R148" s="66" t="s">
        <v>139</v>
      </c>
      <c r="S148" s="114">
        <v>1366</v>
      </c>
      <c r="T148" s="65" t="s">
        <v>140</v>
      </c>
      <c r="U148" s="114">
        <v>507</v>
      </c>
      <c r="V148" s="65" t="s">
        <v>141</v>
      </c>
      <c r="W148" s="114">
        <v>6574</v>
      </c>
      <c r="X148" s="66" t="s">
        <v>276</v>
      </c>
      <c r="Y148" s="114">
        <v>36</v>
      </c>
      <c r="Z148" s="65" t="s">
        <v>142</v>
      </c>
      <c r="AA148" s="114">
        <v>67</v>
      </c>
      <c r="AB148" s="65" t="s">
        <v>143</v>
      </c>
      <c r="AC148" s="114">
        <v>908</v>
      </c>
      <c r="AD148" s="115">
        <f>SUM(C148:AC148)</f>
        <v>12621</v>
      </c>
      <c r="AE148" s="116" t="s">
        <v>131</v>
      </c>
      <c r="AF148" s="98"/>
      <c r="AG148" s="98"/>
    </row>
    <row r="149" spans="1:33" s="233" customFormat="1" ht="15.75" customHeight="1">
      <c r="A149" s="117" t="s">
        <v>144</v>
      </c>
      <c r="B149" s="317">
        <f>IF(ISERROR(C146/C148),"-",C146/C148)</f>
        <v>0.44565217391304346</v>
      </c>
      <c r="C149" s="318"/>
      <c r="D149" s="317">
        <f>IF(ISERROR(E146/E148),"-",E146/E148)</f>
        <v>1.3342175066312998</v>
      </c>
      <c r="E149" s="318"/>
      <c r="F149" s="317">
        <f>IF(ISERROR(G146/G148),"-",G146/G148)</f>
        <v>1.6290322580645162</v>
      </c>
      <c r="G149" s="318"/>
      <c r="H149" s="317">
        <f>IF(ISERROR(I146/I148),"-",I146/I148)</f>
        <v>1.4531371030209139</v>
      </c>
      <c r="I149" s="318"/>
      <c r="J149" s="317">
        <f>IF(ISERROR(K146/K148),"-",K146/K148)</f>
        <v>1.1291512915129152</v>
      </c>
      <c r="K149" s="318"/>
      <c r="L149" s="317">
        <f>IF(ISERROR(M146/M148),"-",M146/M148)</f>
        <v>0.87816455696202533</v>
      </c>
      <c r="M149" s="318"/>
      <c r="N149" s="317">
        <f>IF(ISERROR(O146/O148),"-",O146/O148)</f>
        <v>1.5284552845528456</v>
      </c>
      <c r="O149" s="318"/>
      <c r="P149" s="317">
        <f>IF(ISERROR(Q146/Q148),"-",Q146/Q148)</f>
        <v>0.86956521739130432</v>
      </c>
      <c r="Q149" s="318"/>
      <c r="R149" s="317">
        <f>IF(ISERROR(S146/S148),"-",S146/S148)</f>
        <v>0.95168374816983892</v>
      </c>
      <c r="S149" s="318"/>
      <c r="T149" s="317">
        <f>IF(ISERROR(U146/U148),"-",U146/U148)</f>
        <v>1.1597633136094674</v>
      </c>
      <c r="U149" s="318"/>
      <c r="V149" s="317">
        <f>IF(ISERROR(W146/W148),"-",W146/W148)</f>
        <v>0.82430787952540308</v>
      </c>
      <c r="W149" s="318"/>
      <c r="X149" s="317">
        <f>IF(ISERROR(Y146/Y148),"-",Y146/Y148)</f>
        <v>1.3888888888888888</v>
      </c>
      <c r="Y149" s="318"/>
      <c r="Z149" s="317">
        <f>IF(ISERROR(AA146/AA148),"-",AA146/AA148)</f>
        <v>1.1492537313432836</v>
      </c>
      <c r="AA149" s="318"/>
      <c r="AB149" s="317">
        <f>IF(ISERROR(AC146/AC148),"-",AC146/AC148)</f>
        <v>0.8777533039647577</v>
      </c>
      <c r="AC149" s="318"/>
      <c r="AD149" s="118">
        <f>IF(ISERROR(AD146/AD148),"-",AD146/AD148)</f>
        <v>0.95737263291339836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21">
        <f>IF(ISERROR(C146/$AD$146),"-",C146/$AD$146)</f>
        <v>6.7863941074236527E-3</v>
      </c>
      <c r="C150" s="322"/>
      <c r="D150" s="321">
        <f>IF(ISERROR(E146/$AD$146),"-",E146/$AD$146)</f>
        <v>4.1628734585781674E-2</v>
      </c>
      <c r="E150" s="322"/>
      <c r="F150" s="321">
        <f>IF(ISERROR(G146/$AD$146),"-",G146/$AD$146)</f>
        <v>1.6717702557311927E-2</v>
      </c>
      <c r="G150" s="322"/>
      <c r="H150" s="323">
        <f>IF(ISERROR(I146/$AD$146),"-",I146/$AD$146)</f>
        <v>0.15525945543325334</v>
      </c>
      <c r="I150" s="324"/>
      <c r="J150" s="321">
        <f>IF(ISERROR(K146/$AD$146),"-",K146/$AD$146)</f>
        <v>2.5324836547215096E-2</v>
      </c>
      <c r="K150" s="322"/>
      <c r="L150" s="321">
        <f>IF(ISERROR(M146/$AD$146),"-",M146/$AD$146)</f>
        <v>4.5932301580733262E-2</v>
      </c>
      <c r="M150" s="322"/>
      <c r="N150" s="321">
        <f>IF(ISERROR(O146/$AD$146),"-",O146/$AD$146)</f>
        <v>1.555904990482496E-2</v>
      </c>
      <c r="O150" s="322"/>
      <c r="P150" s="321">
        <f>IF(ISERROR(Q146/$AD$146),"-",Q146/$AD$146)</f>
        <v>1.1586526524869651E-2</v>
      </c>
      <c r="Q150" s="322"/>
      <c r="R150" s="323">
        <f>IF(ISERROR(S146/$AD$146),"-",S146/$AD$146)</f>
        <v>0.10758917487378962</v>
      </c>
      <c r="S150" s="324"/>
      <c r="T150" s="321">
        <f>IF(ISERROR(U146/$AD$146),"-",U146/$AD$146)</f>
        <v>4.8663411404452538E-2</v>
      </c>
      <c r="U150" s="322"/>
      <c r="V150" s="323">
        <f>IF(ISERROR(W146/$AD$146),"-",W146/$AD$146)</f>
        <v>0.44848133741620461</v>
      </c>
      <c r="W150" s="324"/>
      <c r="X150" s="321">
        <f>IF(ISERROR(Y146/$AD$146),"-",Y146/$AD$146)</f>
        <v>4.1380451874534468E-3</v>
      </c>
      <c r="Y150" s="322"/>
      <c r="Z150" s="321">
        <f>IF(ISERROR(AA146/$AD$146),"-",AA146/$AD$146)</f>
        <v>6.372589588678308E-3</v>
      </c>
      <c r="AA150" s="322"/>
      <c r="AB150" s="321">
        <f>IF(ISERROR(AC146/$AD$146),"-",AC146/$AD$146)</f>
        <v>6.5960440288007946E-2</v>
      </c>
      <c r="AC150" s="322"/>
      <c r="AD150" s="120">
        <f>SUM(B150:AB150)</f>
        <v>0.99999999999999989</v>
      </c>
      <c r="AE150" s="121" t="s">
        <v>145</v>
      </c>
      <c r="AF150" s="72"/>
      <c r="AG150" s="72"/>
    </row>
    <row r="151" spans="1:33" ht="24.75" customHeight="1">
      <c r="A151" s="122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9"/>
      <c r="AA151" s="319"/>
      <c r="AB151" s="325" t="s">
        <v>146</v>
      </c>
      <c r="AC151" s="325"/>
      <c r="AD151" s="325"/>
      <c r="AE151" s="72"/>
      <c r="AF151" s="72"/>
      <c r="AG151" s="72"/>
    </row>
    <row r="152" spans="1:33" ht="14.25" customHeight="1">
      <c r="A152" s="122"/>
      <c r="C152" s="123"/>
      <c r="E152" s="123"/>
      <c r="G152" s="123"/>
      <c r="I152" s="123"/>
      <c r="K152" s="123"/>
      <c r="M152" s="123"/>
      <c r="O152" s="123"/>
      <c r="Q152" s="50"/>
      <c r="S152" s="123"/>
      <c r="T152" s="123"/>
      <c r="U152" s="123"/>
      <c r="W152" s="123"/>
      <c r="Y152" s="123"/>
      <c r="AA152" s="123"/>
      <c r="AC152" s="123"/>
      <c r="AD152" s="124">
        <f>AD22+AD30+AD35+AD47+AD116+AD142</f>
        <v>12621</v>
      </c>
      <c r="AE152" s="72"/>
      <c r="AF152" s="72"/>
      <c r="AG152" s="72"/>
    </row>
    <row r="153" spans="1:33" ht="14.25" customHeight="1">
      <c r="A153" s="244"/>
      <c r="C153" s="245"/>
      <c r="E153" s="245"/>
      <c r="G153" s="245" t="s">
        <v>162</v>
      </c>
      <c r="I153" s="245"/>
      <c r="K153" s="245"/>
      <c r="M153" s="245"/>
      <c r="O153" s="245"/>
      <c r="S153" s="245"/>
      <c r="T153" s="320"/>
      <c r="U153" s="320"/>
      <c r="W153" s="245"/>
      <c r="Y153" s="245"/>
      <c r="Z153" s="68"/>
      <c r="AA153" s="68"/>
    </row>
    <row r="154" spans="1:33" ht="14.25" customHeight="1">
      <c r="A154" s="244"/>
      <c r="C154" s="245"/>
      <c r="E154" s="245"/>
      <c r="G154" s="245"/>
      <c r="I154" s="245"/>
      <c r="M154" s="245"/>
      <c r="O154" s="245"/>
      <c r="R154" s="316"/>
      <c r="S154" s="316"/>
      <c r="T154" s="320"/>
      <c r="U154" s="320"/>
      <c r="V154" s="316"/>
      <c r="W154" s="316"/>
    </row>
    <row r="155" spans="1:33" ht="14.25" customHeight="1">
      <c r="A155" s="244"/>
      <c r="C155" s="245"/>
      <c r="E155" s="245"/>
      <c r="G155" s="245"/>
      <c r="I155" s="245"/>
      <c r="R155" s="316"/>
      <c r="S155" s="316"/>
      <c r="T155" s="320"/>
      <c r="U155" s="320"/>
      <c r="V155" s="316"/>
      <c r="W155" s="316"/>
    </row>
    <row r="156" spans="1:33" ht="14.25" customHeight="1">
      <c r="A156" s="244"/>
      <c r="C156" s="245"/>
      <c r="E156" s="245"/>
      <c r="G156" s="245"/>
      <c r="I156" s="245"/>
      <c r="R156" s="316"/>
      <c r="S156" s="316"/>
      <c r="T156" s="245"/>
      <c r="U156" s="245"/>
      <c r="W156" s="245"/>
    </row>
    <row r="157" spans="1:33" ht="14.25" customHeight="1">
      <c r="A157" s="244"/>
      <c r="C157" s="245"/>
      <c r="E157" s="245"/>
      <c r="G157" s="245"/>
      <c r="I157" s="245"/>
      <c r="W157" s="245"/>
    </row>
    <row r="158" spans="1:33" ht="14.25" customHeight="1">
      <c r="A158" s="244"/>
      <c r="C158" s="245"/>
      <c r="E158" s="245"/>
      <c r="G158" s="245"/>
      <c r="I158" s="245"/>
      <c r="W158" s="245"/>
    </row>
    <row r="159" spans="1:33" ht="14.25" customHeight="1">
      <c r="A159" s="244"/>
      <c r="C159" s="245"/>
      <c r="E159" s="245"/>
      <c r="G159" s="245"/>
      <c r="W159" s="245"/>
    </row>
    <row r="160" spans="1:33" ht="14.25" customHeight="1">
      <c r="A160" s="244"/>
      <c r="C160" s="245"/>
      <c r="E160" s="245"/>
      <c r="G160" s="245"/>
      <c r="W160" s="245"/>
      <c r="AC160" s="50"/>
    </row>
    <row r="161" spans="1:23">
      <c r="A161" s="244"/>
      <c r="C161" s="245"/>
      <c r="E161" s="245"/>
      <c r="W161" s="245"/>
    </row>
    <row r="162" spans="1:23">
      <c r="A162" s="244"/>
      <c r="C162" s="245"/>
      <c r="E162" s="245"/>
      <c r="W162" s="245"/>
    </row>
    <row r="163" spans="1:23">
      <c r="A163" s="244"/>
      <c r="C163" s="245"/>
      <c r="E163" s="245"/>
      <c r="W163" s="245"/>
    </row>
    <row r="164" spans="1:23">
      <c r="A164" s="244"/>
      <c r="C164" s="245"/>
      <c r="E164" s="245"/>
      <c r="W164" s="245"/>
    </row>
    <row r="165" spans="1:23">
      <c r="A165" s="244"/>
      <c r="C165" s="245"/>
      <c r="E165" s="245"/>
      <c r="W165" s="245"/>
    </row>
    <row r="166" spans="1:23">
      <c r="C166" s="245"/>
      <c r="E166" s="245"/>
      <c r="W166" s="245"/>
    </row>
    <row r="167" spans="1:23">
      <c r="C167" s="245"/>
      <c r="E167" s="245"/>
      <c r="W167" s="245"/>
    </row>
    <row r="168" spans="1:23">
      <c r="C168" s="245"/>
      <c r="E168" s="245"/>
      <c r="W168" s="245"/>
    </row>
    <row r="169" spans="1:23">
      <c r="C169" s="245"/>
      <c r="E169" s="245"/>
      <c r="W169" s="245"/>
    </row>
    <row r="170" spans="1:23">
      <c r="C170" s="245"/>
      <c r="E170" s="245"/>
      <c r="W170" s="245"/>
    </row>
    <row r="171" spans="1:23">
      <c r="C171" s="245"/>
      <c r="E171" s="245"/>
      <c r="W171" s="245"/>
    </row>
    <row r="172" spans="1:23">
      <c r="C172" s="245"/>
      <c r="E172" s="245"/>
      <c r="W172" s="245"/>
    </row>
    <row r="173" spans="1:23">
      <c r="C173" s="245"/>
      <c r="E173" s="245"/>
      <c r="W173" s="245"/>
    </row>
    <row r="174" spans="1:23">
      <c r="E174" s="245"/>
      <c r="W174" s="245"/>
    </row>
    <row r="175" spans="1:23">
      <c r="E175" s="245"/>
    </row>
    <row r="176" spans="1:23">
      <c r="E176" s="245"/>
    </row>
    <row r="177" spans="5:5">
      <c r="E177" s="245"/>
    </row>
    <row r="178" spans="5:5">
      <c r="E178" s="245"/>
    </row>
    <row r="179" spans="5:5">
      <c r="E179" s="245"/>
    </row>
    <row r="180" spans="5:5">
      <c r="E180" s="245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B149:C149"/>
    <mergeCell ref="D149:E149"/>
    <mergeCell ref="F149:G149"/>
    <mergeCell ref="H149:I149"/>
    <mergeCell ref="J149:K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Z150:AA150"/>
    <mergeCell ref="AB150:AC150"/>
    <mergeCell ref="X150:Y150"/>
    <mergeCell ref="L149:M149"/>
    <mergeCell ref="N149:O149"/>
    <mergeCell ref="P149:Q149"/>
    <mergeCell ref="R150:S150"/>
    <mergeCell ref="T150:U150"/>
    <mergeCell ref="V150:W150"/>
    <mergeCell ref="V149:W149"/>
    <mergeCell ref="X149:Y149"/>
    <mergeCell ref="R149:S149"/>
    <mergeCell ref="T149:U149"/>
    <mergeCell ref="R156:S156"/>
    <mergeCell ref="Z151:AA151"/>
    <mergeCell ref="AB151:AD151"/>
    <mergeCell ref="T153:U153"/>
    <mergeCell ref="R154:S154"/>
    <mergeCell ref="T154:U154"/>
    <mergeCell ref="V154:W154"/>
    <mergeCell ref="R155:S155"/>
    <mergeCell ref="T155:U155"/>
    <mergeCell ref="V155:W155"/>
  </mergeCells>
  <phoneticPr fontId="3"/>
  <hyperlinks>
    <hyperlink ref="AB151:AD151" r:id="rId1" display="kikaku@chibajihan.jp" xr:uid="{7F82844C-B4E0-4CCC-A4DE-99CB109BE706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2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6.5"/>
  <cols>
    <col min="1" max="1" width="6.125" style="210" customWidth="1"/>
    <col min="2" max="2" width="9.25" style="50" customWidth="1"/>
    <col min="3" max="3" width="6.625" style="208" customWidth="1"/>
    <col min="4" max="4" width="9.25" style="50" customWidth="1"/>
    <col min="5" max="5" width="6.625" style="208" customWidth="1"/>
    <col min="6" max="6" width="9.25" style="50" customWidth="1"/>
    <col min="7" max="7" width="6.625" style="208" customWidth="1"/>
    <col min="8" max="8" width="9.25" style="50" customWidth="1"/>
    <col min="9" max="9" width="6.625" style="208" customWidth="1"/>
    <col min="10" max="10" width="9.25" style="50" customWidth="1"/>
    <col min="11" max="11" width="6.625" style="208" customWidth="1"/>
    <col min="12" max="12" width="9.25" style="50" customWidth="1"/>
    <col min="13" max="13" width="6.625" style="208" customWidth="1"/>
    <col min="14" max="14" width="9.25" style="50" customWidth="1"/>
    <col min="15" max="15" width="6.625" style="208" customWidth="1"/>
    <col min="16" max="16" width="9.25" style="50" customWidth="1"/>
    <col min="17" max="17" width="6.625" style="208" customWidth="1"/>
    <col min="18" max="18" width="9.25" style="50" customWidth="1"/>
    <col min="19" max="19" width="6.625" style="208" customWidth="1"/>
    <col min="20" max="20" width="9.25" style="208" customWidth="1"/>
    <col min="21" max="21" width="6.75" style="208" customWidth="1"/>
    <col min="22" max="22" width="9.625" style="50" customWidth="1"/>
    <col min="23" max="23" width="6.625" style="208" customWidth="1"/>
    <col min="24" max="24" width="9.125" style="50" customWidth="1"/>
    <col min="25" max="25" width="6.625" style="208" customWidth="1"/>
    <col min="26" max="26" width="9.25" style="50" customWidth="1"/>
    <col min="27" max="27" width="6.625" style="208" customWidth="1"/>
    <col min="28" max="28" width="9.25" style="50" customWidth="1"/>
    <col min="29" max="29" width="6.625" style="208" customWidth="1"/>
    <col min="30" max="30" width="12.75" style="209" customWidth="1"/>
    <col min="31" max="31" width="6.625" style="210" customWidth="1"/>
    <col min="32" max="33" width="9" style="210"/>
    <col min="34" max="34" width="0" style="210" hidden="1" customWidth="1"/>
    <col min="35" max="16384" width="9" style="210"/>
  </cols>
  <sheetData>
    <row r="1" spans="1:34" ht="16.5" customHeight="1">
      <c r="A1" s="126" t="s">
        <v>0</v>
      </c>
    </row>
    <row r="2" spans="1:34" ht="14.25" customHeight="1">
      <c r="B2" s="312" t="s">
        <v>1</v>
      </c>
      <c r="C2" s="312"/>
      <c r="D2" s="312"/>
      <c r="E2" s="312"/>
      <c r="AA2" s="313" t="s">
        <v>163</v>
      </c>
      <c r="AB2" s="313"/>
      <c r="AC2" s="313"/>
      <c r="AD2" s="282">
        <v>2025.01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48</v>
      </c>
      <c r="H5" s="49"/>
      <c r="I5" s="78"/>
      <c r="J5" s="49" t="s">
        <v>322</v>
      </c>
      <c r="K5" s="78">
        <v>32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5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13</v>
      </c>
      <c r="AA5" s="78"/>
      <c r="AB5" s="49"/>
      <c r="AC5" s="78"/>
      <c r="AD5" s="79"/>
      <c r="AE5" s="80"/>
      <c r="AF5" s="72"/>
      <c r="AG5" s="72"/>
      <c r="AH5" s="220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39</v>
      </c>
      <c r="L6" s="49"/>
      <c r="M6" s="78"/>
      <c r="N6" s="49"/>
      <c r="O6" s="78"/>
      <c r="P6" s="49" t="s">
        <v>327</v>
      </c>
      <c r="Q6" s="78">
        <v>7</v>
      </c>
      <c r="R6" s="49" t="s">
        <v>328</v>
      </c>
      <c r="S6" s="78"/>
      <c r="T6" s="50"/>
      <c r="U6" s="78"/>
      <c r="V6" s="49" t="s">
        <v>185</v>
      </c>
      <c r="W6" s="78">
        <v>6</v>
      </c>
      <c r="X6" s="49"/>
      <c r="Y6" s="78"/>
      <c r="AA6" s="78"/>
      <c r="AB6" s="49"/>
      <c r="AC6" s="78"/>
      <c r="AD6" s="79"/>
      <c r="AE6" s="82"/>
      <c r="AF6" s="72"/>
      <c r="AG6" s="72"/>
      <c r="AH6" s="220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1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0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14</v>
      </c>
      <c r="T8" s="49"/>
      <c r="U8" s="78"/>
      <c r="V8" s="49" t="s">
        <v>187</v>
      </c>
      <c r="W8" s="78">
        <v>27</v>
      </c>
      <c r="X8" s="49"/>
      <c r="Y8" s="78"/>
      <c r="AA8" s="78"/>
      <c r="AB8" s="49"/>
      <c r="AC8" s="78"/>
      <c r="AD8" s="79"/>
      <c r="AE8" s="86" t="s">
        <v>19</v>
      </c>
      <c r="AF8" s="72"/>
      <c r="AG8" s="72"/>
      <c r="AH8" s="220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2</v>
      </c>
      <c r="T9" s="49"/>
      <c r="U9" s="78"/>
      <c r="V9" s="49" t="s">
        <v>188</v>
      </c>
      <c r="W9" s="78">
        <v>1</v>
      </c>
      <c r="X9" s="49"/>
      <c r="Y9" s="78"/>
      <c r="AA9" s="78"/>
      <c r="AB9" s="49"/>
      <c r="AC9" s="78"/>
      <c r="AD9" s="79"/>
      <c r="AE9" s="88" t="s">
        <v>22</v>
      </c>
      <c r="AF9" s="72"/>
      <c r="AG9" s="72"/>
      <c r="AH9" s="220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9</v>
      </c>
      <c r="T10" s="49"/>
      <c r="U10" s="78"/>
      <c r="V10" s="49" t="s">
        <v>189</v>
      </c>
      <c r="W10" s="78">
        <v>13</v>
      </c>
      <c r="X10" s="49"/>
      <c r="Y10" s="78"/>
      <c r="AA10" s="78"/>
      <c r="AB10" s="49"/>
      <c r="AC10" s="78"/>
      <c r="AD10" s="79"/>
      <c r="AE10" s="88" t="s">
        <v>24</v>
      </c>
      <c r="AF10" s="72"/>
      <c r="AG10" s="72"/>
      <c r="AH10" s="220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AA11" s="78"/>
      <c r="AB11" s="49"/>
      <c r="AC11" s="78"/>
      <c r="AD11" s="79"/>
      <c r="AE11" s="88" t="s">
        <v>19</v>
      </c>
      <c r="AF11" s="72"/>
      <c r="AG11" s="72"/>
      <c r="AH11" s="220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S12" s="78"/>
      <c r="T12" s="49"/>
      <c r="U12" s="78"/>
      <c r="V12" s="52" t="s">
        <v>190</v>
      </c>
      <c r="W12" s="78"/>
      <c r="X12" s="49"/>
      <c r="Y12" s="78"/>
      <c r="AA12" s="78"/>
      <c r="AB12" s="49"/>
      <c r="AC12" s="78"/>
      <c r="AD12" s="79"/>
      <c r="AE12" s="86" t="s">
        <v>26</v>
      </c>
      <c r="AF12" s="72"/>
      <c r="AG12" s="72"/>
      <c r="AH12" s="220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AA13" s="78"/>
      <c r="AB13" s="49"/>
      <c r="AC13" s="78"/>
      <c r="AD13" s="79"/>
      <c r="AE13" s="86"/>
      <c r="AF13" s="72"/>
      <c r="AG13" s="72"/>
      <c r="AH13" s="220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S14" s="78"/>
      <c r="T14" s="49"/>
      <c r="U14" s="78"/>
      <c r="V14" s="50" t="s">
        <v>287</v>
      </c>
      <c r="W14" s="78"/>
      <c r="X14" s="49"/>
      <c r="Y14" s="78"/>
      <c r="AA14" s="78"/>
      <c r="AB14" s="49"/>
      <c r="AC14" s="78"/>
      <c r="AD14" s="79"/>
      <c r="AE14" s="86" t="s">
        <v>29</v>
      </c>
      <c r="AF14" s="72"/>
      <c r="AG14" s="72"/>
      <c r="AH14" s="220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AA15" s="78"/>
      <c r="AB15" s="49"/>
      <c r="AC15" s="78"/>
      <c r="AD15" s="79"/>
      <c r="AE15" s="86" t="s">
        <v>31</v>
      </c>
      <c r="AF15" s="72"/>
      <c r="AG15" s="72"/>
      <c r="AH15" s="220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AA21" s="53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AA22" s="78"/>
      <c r="AB22" s="49"/>
      <c r="AC22" s="78"/>
      <c r="AD22" s="91">
        <v>267</v>
      </c>
      <c r="AE22" s="90"/>
      <c r="AF22" s="72">
        <v>2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>
        <v>6</v>
      </c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3</v>
      </c>
      <c r="X23" s="49"/>
      <c r="Y23" s="78"/>
      <c r="AA23" s="78"/>
      <c r="AB23" s="49"/>
      <c r="AC23" s="78"/>
      <c r="AD23" s="54" t="s">
        <v>37</v>
      </c>
      <c r="AE23" s="90"/>
      <c r="AF23" s="72">
        <v>242</v>
      </c>
      <c r="AG23" s="92" t="s">
        <v>474</v>
      </c>
    </row>
    <row r="24" spans="1:33" ht="15.75" customHeight="1">
      <c r="A24" s="89"/>
      <c r="B24" s="49" t="s">
        <v>12</v>
      </c>
      <c r="C24" s="78"/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3</v>
      </c>
      <c r="T24" s="49" t="s">
        <v>12</v>
      </c>
      <c r="U24" s="78">
        <v>3</v>
      </c>
      <c r="V24" s="49" t="s">
        <v>12</v>
      </c>
      <c r="W24" s="78"/>
      <c r="X24" s="49"/>
      <c r="Y24" s="78"/>
      <c r="Z24" s="50" t="s">
        <v>12</v>
      </c>
      <c r="AA24" s="53">
        <v>16</v>
      </c>
      <c r="AB24" s="49" t="s">
        <v>12</v>
      </c>
      <c r="AC24" s="78">
        <v>1</v>
      </c>
      <c r="AD24" s="93">
        <f>IF(ISERROR(AD25/AD22),"",AD25/AD22)</f>
        <v>0.94007490636704116</v>
      </c>
      <c r="AE24" s="90"/>
      <c r="AF24" s="72">
        <v>7</v>
      </c>
      <c r="AG24" s="92" t="s">
        <v>475</v>
      </c>
    </row>
    <row r="25" spans="1:33" s="233" customFormat="1" ht="15.75" customHeight="1">
      <c r="A25" s="94" t="s">
        <v>38</v>
      </c>
      <c r="B25" s="55" t="s">
        <v>39</v>
      </c>
      <c r="C25" s="95">
        <f>SUBTOTAL(9,C5:C24)</f>
        <v>0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48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72</v>
      </c>
      <c r="L25" s="55" t="s">
        <v>43</v>
      </c>
      <c r="M25" s="95">
        <f>SUBTOTAL(9,M5:M24)</f>
        <v>7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12</v>
      </c>
      <c r="R25" s="55" t="s">
        <v>46</v>
      </c>
      <c r="S25" s="95">
        <f>SUBTOTAL(9,S5:S24)</f>
        <v>28</v>
      </c>
      <c r="T25" s="55" t="s">
        <v>47</v>
      </c>
      <c r="U25" s="95">
        <f>SUBTOTAL(9,U5:U24)</f>
        <v>3</v>
      </c>
      <c r="V25" s="55" t="s">
        <v>48</v>
      </c>
      <c r="W25" s="95">
        <f>SUBTOTAL(9,W5:W24)</f>
        <v>51</v>
      </c>
      <c r="X25" s="55" t="s">
        <v>278</v>
      </c>
      <c r="Y25" s="95">
        <f>SUBTOTAL(9,Y5:Y24)</f>
        <v>13</v>
      </c>
      <c r="Z25" s="55" t="s">
        <v>49</v>
      </c>
      <c r="AA25" s="95">
        <f>SUBTOTAL(9,AA5:AA24)</f>
        <v>16</v>
      </c>
      <c r="AB25" s="55" t="s">
        <v>50</v>
      </c>
      <c r="AC25" s="95">
        <f>SUBTOTAL(9,AC5:AC24)</f>
        <v>1</v>
      </c>
      <c r="AD25" s="96">
        <f>SUM(B25:AC25)</f>
        <v>251</v>
      </c>
      <c r="AE25" s="97" t="s">
        <v>38</v>
      </c>
      <c r="AF25" s="98">
        <f>SUM(AF21:AF24)</f>
        <v>251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AA26" s="78"/>
      <c r="AB26" s="49"/>
      <c r="AC26" s="78"/>
      <c r="AD26" s="79"/>
      <c r="AE26" s="90"/>
      <c r="AF26" s="72"/>
      <c r="AG26" s="72"/>
    </row>
    <row r="27" spans="1:33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108</v>
      </c>
      <c r="H27" s="49"/>
      <c r="I27" s="78"/>
      <c r="J27" s="49" t="s">
        <v>315</v>
      </c>
      <c r="K27" s="78">
        <v>58</v>
      </c>
      <c r="L27" s="49" t="s">
        <v>323</v>
      </c>
      <c r="M27" s="78">
        <v>2</v>
      </c>
      <c r="N27" s="49"/>
      <c r="O27" s="78"/>
      <c r="P27" s="49" t="s">
        <v>324</v>
      </c>
      <c r="Q27" s="78">
        <v>45</v>
      </c>
      <c r="R27" s="49" t="s">
        <v>328</v>
      </c>
      <c r="S27" s="78">
        <v>3</v>
      </c>
      <c r="T27" s="49"/>
      <c r="U27" s="78"/>
      <c r="V27" s="49" t="s">
        <v>187</v>
      </c>
      <c r="W27" s="78">
        <v>13</v>
      </c>
      <c r="X27" s="49" t="s">
        <v>326</v>
      </c>
      <c r="Y27" s="78">
        <v>30</v>
      </c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76</v>
      </c>
      <c r="L28" s="49"/>
      <c r="M28" s="78"/>
      <c r="N28" s="49"/>
      <c r="O28" s="78"/>
      <c r="P28" s="49" t="s">
        <v>327</v>
      </c>
      <c r="Q28" s="78">
        <v>24</v>
      </c>
      <c r="R28" s="49" t="s">
        <v>332</v>
      </c>
      <c r="S28" s="78">
        <v>4</v>
      </c>
      <c r="T28" s="49"/>
      <c r="U28" s="78"/>
      <c r="V28" s="49" t="s">
        <v>189</v>
      </c>
      <c r="W28" s="78">
        <v>1</v>
      </c>
      <c r="X28" s="49"/>
      <c r="Y28" s="78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AA30" s="78"/>
      <c r="AB30" s="49"/>
      <c r="AC30" s="78"/>
      <c r="AD30" s="91">
        <v>372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16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49</v>
      </c>
      <c r="AB32" s="49" t="s">
        <v>12</v>
      </c>
      <c r="AC32" s="78">
        <v>4</v>
      </c>
      <c r="AD32" s="93">
        <f>IF(ISERROR(AD33/AD30),"",AD33/AD30)</f>
        <v>1.1720430107526882</v>
      </c>
      <c r="AE32" s="90"/>
      <c r="AF32" s="72"/>
      <c r="AG32" s="72"/>
    </row>
    <row r="33" spans="1:33" s="233" customFormat="1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108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136</v>
      </c>
      <c r="L33" s="55" t="s">
        <v>43</v>
      </c>
      <c r="M33" s="95">
        <f>SUBTOTAL(9,M26:M32)</f>
        <v>2</v>
      </c>
      <c r="N33" s="55" t="s">
        <v>44</v>
      </c>
      <c r="O33" s="95">
        <f>SUBTOTAL(9,O26:O32)</f>
        <v>16</v>
      </c>
      <c r="P33" s="55" t="s">
        <v>45</v>
      </c>
      <c r="Q33" s="95">
        <f>SUBTOTAL(9,Q26:Q32)</f>
        <v>69</v>
      </c>
      <c r="R33" s="55" t="s">
        <v>46</v>
      </c>
      <c r="S33" s="95">
        <f>SUBTOTAL(9,S26:S32)</f>
        <v>7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15</v>
      </c>
      <c r="X33" s="55" t="s">
        <v>278</v>
      </c>
      <c r="Y33" s="95">
        <f>SUBTOTAL(9,Y26:Y32)</f>
        <v>30</v>
      </c>
      <c r="Z33" s="55" t="s">
        <v>49</v>
      </c>
      <c r="AA33" s="95">
        <f>SUBTOTAL(9,AA26:AA32)</f>
        <v>49</v>
      </c>
      <c r="AB33" s="55" t="s">
        <v>50</v>
      </c>
      <c r="AC33" s="95">
        <f>SUBTOTAL(9,AC26:AC32)</f>
        <v>4</v>
      </c>
      <c r="AD33" s="96">
        <f>SUM(B33:AC33)</f>
        <v>436</v>
      </c>
      <c r="AE33" s="97" t="s">
        <v>58</v>
      </c>
      <c r="AF33" s="72"/>
      <c r="AG33" s="72"/>
    </row>
    <row r="34" spans="1:33" s="233" customFormat="1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3</v>
      </c>
      <c r="H35" s="49"/>
      <c r="I35" s="78"/>
      <c r="J35" s="49" t="s">
        <v>315</v>
      </c>
      <c r="K35" s="78">
        <v>14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>
        <v>1</v>
      </c>
      <c r="T35" s="49"/>
      <c r="U35" s="78"/>
      <c r="V35" s="49" t="s">
        <v>186</v>
      </c>
      <c r="W35" s="78">
        <v>4</v>
      </c>
      <c r="X35" s="49"/>
      <c r="Y35" s="78"/>
      <c r="AA35" s="78"/>
      <c r="AB35" s="49"/>
      <c r="AC35" s="78"/>
      <c r="AD35" s="91">
        <v>41</v>
      </c>
      <c r="AE35" s="86" t="s">
        <v>60</v>
      </c>
      <c r="AF35" s="98"/>
      <c r="AG35" s="98"/>
    </row>
    <row r="36" spans="1:33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/>
      <c r="R36" s="49"/>
      <c r="S36" s="78"/>
      <c r="T36" s="49"/>
      <c r="U36" s="78"/>
      <c r="V36" s="49" t="s">
        <v>189</v>
      </c>
      <c r="W36" s="78"/>
      <c r="X36" s="49"/>
      <c r="Y36" s="78"/>
      <c r="AA36" s="78"/>
      <c r="AB36" s="49" t="s">
        <v>472</v>
      </c>
      <c r="AC36" s="78"/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0.63414634146341464</v>
      </c>
      <c r="AE37" s="86" t="s">
        <v>63</v>
      </c>
      <c r="AF37" s="72"/>
      <c r="AG37" s="72"/>
    </row>
    <row r="38" spans="1:33" s="233" customFormat="1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3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14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4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4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26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AA39" s="78"/>
      <c r="AB39" s="49"/>
      <c r="AC39" s="78"/>
      <c r="AD39" s="79"/>
      <c r="AE39" s="90"/>
      <c r="AF39" s="72"/>
      <c r="AG39" s="72"/>
    </row>
    <row r="40" spans="1:33" ht="15.75" customHeight="1">
      <c r="A40" s="85"/>
      <c r="B40" s="49"/>
      <c r="C40" s="78"/>
      <c r="D40" s="49"/>
      <c r="E40" s="78"/>
      <c r="F40" s="49" t="s">
        <v>18</v>
      </c>
      <c r="G40" s="78">
        <v>48</v>
      </c>
      <c r="H40" s="49"/>
      <c r="I40" s="78"/>
      <c r="J40" s="49" t="s">
        <v>322</v>
      </c>
      <c r="K40" s="78">
        <v>42</v>
      </c>
      <c r="L40" s="49" t="s">
        <v>323</v>
      </c>
      <c r="M40" s="78">
        <v>35</v>
      </c>
      <c r="N40" s="49"/>
      <c r="O40" s="78"/>
      <c r="P40" s="49" t="s">
        <v>327</v>
      </c>
      <c r="Q40" s="78">
        <v>21</v>
      </c>
      <c r="R40" s="49" t="s">
        <v>325</v>
      </c>
      <c r="S40" s="78">
        <v>49</v>
      </c>
      <c r="T40" s="49"/>
      <c r="U40" s="78"/>
      <c r="V40" s="49" t="s">
        <v>187</v>
      </c>
      <c r="W40" s="78">
        <v>38</v>
      </c>
      <c r="X40" s="49" t="s">
        <v>326</v>
      </c>
      <c r="Y40" s="78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7</v>
      </c>
      <c r="L41" s="49"/>
      <c r="M41" s="78"/>
      <c r="N41" s="49"/>
      <c r="O41" s="78"/>
      <c r="P41" s="49"/>
      <c r="Q41" s="78"/>
      <c r="R41" s="49" t="s">
        <v>328</v>
      </c>
      <c r="S41" s="78">
        <v>1</v>
      </c>
      <c r="T41" s="49"/>
      <c r="U41" s="78"/>
      <c r="V41" s="49" t="s">
        <v>189</v>
      </c>
      <c r="W41" s="78">
        <v>4</v>
      </c>
      <c r="X41" s="49"/>
      <c r="Y41" s="78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40</v>
      </c>
      <c r="T42" s="49"/>
      <c r="U42" s="78"/>
      <c r="V42" s="49" t="s">
        <v>340</v>
      </c>
      <c r="W42" s="78">
        <v>179</v>
      </c>
      <c r="X42" s="49"/>
      <c r="Y42" s="78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65</v>
      </c>
      <c r="T43" s="49"/>
      <c r="U43" s="78"/>
      <c r="V43" s="49"/>
      <c r="W43" s="78"/>
      <c r="X43" s="49"/>
      <c r="Y43" s="78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AA47" s="78"/>
      <c r="AB47" s="49"/>
      <c r="AC47" s="78"/>
      <c r="AD47" s="91">
        <v>615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4</v>
      </c>
      <c r="X49" s="49"/>
      <c r="Y49" s="78"/>
      <c r="Z49" s="50" t="s">
        <v>12</v>
      </c>
      <c r="AA49" s="78">
        <v>2</v>
      </c>
      <c r="AB49" s="49" t="s">
        <v>12</v>
      </c>
      <c r="AC49" s="78"/>
      <c r="AD49" s="93">
        <f>IF(ISERROR(AD50/AD47),"",AD50/AD47)</f>
        <v>0.86991869918699183</v>
      </c>
      <c r="AE49" s="90"/>
      <c r="AF49" s="72"/>
      <c r="AG49" s="72"/>
    </row>
    <row r="50" spans="1:33" s="233" customFormat="1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48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49</v>
      </c>
      <c r="L50" s="55" t="s">
        <v>43</v>
      </c>
      <c r="M50" s="95">
        <f>SUBTOTAL(9,M39:M49)</f>
        <v>35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21</v>
      </c>
      <c r="R50" s="55" t="s">
        <v>46</v>
      </c>
      <c r="S50" s="95">
        <f>SUBTOTAL(9,S39:S49)</f>
        <v>155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225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2</v>
      </c>
      <c r="AB50" s="55" t="s">
        <v>50</v>
      </c>
      <c r="AC50" s="95">
        <f>SUBTOTAL(9,AC39:AC49)</f>
        <v>0</v>
      </c>
      <c r="AD50" s="96">
        <f>SUM(B50:AC50)</f>
        <v>535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W51" s="78"/>
      <c r="X51" s="49"/>
      <c r="Y51" s="78"/>
      <c r="AA51" s="78"/>
      <c r="AB51" s="49"/>
      <c r="AC51" s="78"/>
      <c r="AD51" s="79"/>
      <c r="AE51" s="90"/>
      <c r="AF51" s="72"/>
      <c r="AG51" s="72"/>
    </row>
    <row r="52" spans="1:33" ht="15.75" customHeight="1">
      <c r="A52" s="85"/>
      <c r="B52" s="49" t="s">
        <v>440</v>
      </c>
      <c r="C52" s="78"/>
      <c r="D52" s="50" t="s">
        <v>342</v>
      </c>
      <c r="E52" s="78">
        <v>11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50</v>
      </c>
      <c r="N52" s="49" t="s">
        <v>343</v>
      </c>
      <c r="O52" s="78"/>
      <c r="P52" s="49"/>
      <c r="Q52" s="78"/>
      <c r="R52" s="49" t="s">
        <v>344</v>
      </c>
      <c r="S52" s="78">
        <v>4</v>
      </c>
      <c r="T52" s="49" t="s">
        <v>496</v>
      </c>
      <c r="U52" s="78"/>
      <c r="V52" s="58">
        <v>86</v>
      </c>
      <c r="W52" s="50">
        <v>33</v>
      </c>
      <c r="X52" s="49"/>
      <c r="Y52" s="78"/>
      <c r="AA52" s="78"/>
      <c r="AB52" s="49" t="s">
        <v>346</v>
      </c>
      <c r="AC52" s="78">
        <v>14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9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96</v>
      </c>
      <c r="N53" s="49" t="s">
        <v>348</v>
      </c>
      <c r="O53" s="78">
        <v>41</v>
      </c>
      <c r="P53" s="49"/>
      <c r="Q53" s="78"/>
      <c r="R53" s="49" t="s">
        <v>449</v>
      </c>
      <c r="S53" s="78">
        <v>5</v>
      </c>
      <c r="T53" s="57" t="s">
        <v>345</v>
      </c>
      <c r="U53" s="78">
        <v>44</v>
      </c>
      <c r="V53" s="52" t="s">
        <v>468</v>
      </c>
      <c r="W53" s="78">
        <v>2</v>
      </c>
      <c r="X53" s="49"/>
      <c r="Y53" s="78"/>
      <c r="AA53" s="78"/>
      <c r="AB53" s="49" t="s">
        <v>349</v>
      </c>
      <c r="AC53" s="78">
        <v>69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49" t="s">
        <v>350</v>
      </c>
      <c r="E54" s="78">
        <v>58</v>
      </c>
      <c r="F54" s="49"/>
      <c r="G54" s="78"/>
      <c r="H54" s="49" t="s">
        <v>351</v>
      </c>
      <c r="I54" s="78">
        <v>242</v>
      </c>
      <c r="J54" s="49"/>
      <c r="K54" s="78"/>
      <c r="L54" s="49" t="s">
        <v>454</v>
      </c>
      <c r="M54" s="78">
        <v>5</v>
      </c>
      <c r="N54" s="49" t="s">
        <v>434</v>
      </c>
      <c r="O54" s="78">
        <v>13</v>
      </c>
      <c r="P54" s="49"/>
      <c r="Q54" s="78"/>
      <c r="R54" s="49" t="s">
        <v>330</v>
      </c>
      <c r="S54" s="78">
        <v>99</v>
      </c>
      <c r="T54" s="49" t="s">
        <v>455</v>
      </c>
      <c r="U54" s="78">
        <v>1</v>
      </c>
      <c r="V54" s="52" t="s">
        <v>356</v>
      </c>
      <c r="W54" s="78">
        <v>10</v>
      </c>
      <c r="X54" s="49"/>
      <c r="Y54" s="78"/>
      <c r="AA54" s="78"/>
      <c r="AB54" s="50" t="s">
        <v>354</v>
      </c>
      <c r="AC54" s="78">
        <v>43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100</v>
      </c>
      <c r="F55" s="49"/>
      <c r="G55" s="78"/>
      <c r="H55" s="49" t="s">
        <v>459</v>
      </c>
      <c r="I55" s="78">
        <v>107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12</v>
      </c>
      <c r="T55" s="59"/>
      <c r="U55" s="78"/>
      <c r="V55" s="49" t="s">
        <v>509</v>
      </c>
      <c r="W55" s="53">
        <v>2</v>
      </c>
      <c r="X55" s="49"/>
      <c r="Y55" s="78"/>
      <c r="AA55" s="78"/>
      <c r="AB55" s="49" t="s">
        <v>357</v>
      </c>
      <c r="AC55" s="78"/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89</v>
      </c>
      <c r="N56" s="50" t="s">
        <v>352</v>
      </c>
      <c r="O56" s="78">
        <v>71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1</v>
      </c>
      <c r="X56" s="49"/>
      <c r="Y56" s="78"/>
      <c r="AA56" s="78"/>
      <c r="AB56" s="49" t="s">
        <v>359</v>
      </c>
      <c r="AC56" s="78">
        <v>34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95</v>
      </c>
      <c r="F57" s="49"/>
      <c r="G57" s="78"/>
      <c r="H57" s="49" t="s">
        <v>364</v>
      </c>
      <c r="I57" s="78">
        <v>95</v>
      </c>
      <c r="J57" s="49"/>
      <c r="K57" s="78"/>
      <c r="L57" s="49" t="s">
        <v>467</v>
      </c>
      <c r="M57" s="78">
        <v>8</v>
      </c>
      <c r="N57" s="50" t="s">
        <v>500</v>
      </c>
      <c r="O57" s="78"/>
      <c r="P57" s="49"/>
      <c r="Q57" s="78"/>
      <c r="R57" s="49" t="s">
        <v>365</v>
      </c>
      <c r="S57" s="78">
        <v>5</v>
      </c>
      <c r="T57" s="50"/>
      <c r="U57" s="78"/>
      <c r="V57" s="49" t="s">
        <v>370</v>
      </c>
      <c r="W57" s="78">
        <v>1</v>
      </c>
      <c r="X57" s="49"/>
      <c r="Y57" s="78"/>
      <c r="AA57" s="78"/>
      <c r="AB57" s="49" t="s">
        <v>361</v>
      </c>
      <c r="AC57" s="78">
        <v>191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358</v>
      </c>
      <c r="E58" s="78">
        <v>85</v>
      </c>
      <c r="F58" s="49"/>
      <c r="G58" s="78"/>
      <c r="H58" s="49" t="s">
        <v>367</v>
      </c>
      <c r="I58" s="78">
        <v>168</v>
      </c>
      <c r="J58" s="49"/>
      <c r="K58" s="78"/>
      <c r="L58" s="49" t="s">
        <v>499</v>
      </c>
      <c r="M58" s="53"/>
      <c r="O58" s="78"/>
      <c r="P58" s="49"/>
      <c r="Q58" s="78"/>
      <c r="R58" s="50" t="s">
        <v>333</v>
      </c>
      <c r="S58" s="78">
        <v>318</v>
      </c>
      <c r="T58" s="49"/>
      <c r="U58" s="78"/>
      <c r="V58" s="57" t="s">
        <v>373</v>
      </c>
      <c r="W58" s="78"/>
      <c r="X58" s="49"/>
      <c r="Y58" s="78"/>
      <c r="AA58" s="78"/>
      <c r="AB58" s="49" t="s">
        <v>363</v>
      </c>
      <c r="AC58" s="78">
        <v>99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49" t="s">
        <v>360</v>
      </c>
      <c r="E59" s="78">
        <v>67</v>
      </c>
      <c r="F59" s="49"/>
      <c r="G59" s="78"/>
      <c r="H59" s="49" t="s">
        <v>371</v>
      </c>
      <c r="I59" s="78">
        <v>15</v>
      </c>
      <c r="J59" s="49"/>
      <c r="K59" s="78"/>
      <c r="L59" s="49" t="s">
        <v>465</v>
      </c>
      <c r="M59" s="78">
        <v>56</v>
      </c>
      <c r="O59" s="78"/>
      <c r="P59" s="49"/>
      <c r="Q59" s="78"/>
      <c r="R59" s="49" t="s">
        <v>248</v>
      </c>
      <c r="S59" s="78">
        <v>201</v>
      </c>
      <c r="T59" s="49"/>
      <c r="U59" s="78"/>
      <c r="V59" s="57" t="s">
        <v>458</v>
      </c>
      <c r="W59" s="78">
        <v>1</v>
      </c>
      <c r="X59" s="49"/>
      <c r="Y59" s="78"/>
      <c r="AA59" s="78"/>
      <c r="AB59" s="49" t="s">
        <v>366</v>
      </c>
      <c r="AC59" s="78">
        <v>45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147</v>
      </c>
      <c r="J60" s="49"/>
      <c r="K60" s="78"/>
      <c r="L60" s="49" t="s">
        <v>362</v>
      </c>
      <c r="M60" s="78">
        <v>38</v>
      </c>
      <c r="O60" s="78"/>
      <c r="P60" s="49"/>
      <c r="Q60" s="78"/>
      <c r="R60" s="49" t="s">
        <v>372</v>
      </c>
      <c r="S60" s="78">
        <v>8</v>
      </c>
      <c r="T60" s="49"/>
      <c r="U60" s="78"/>
      <c r="V60" s="49" t="s">
        <v>488</v>
      </c>
      <c r="W60" s="53">
        <v>59</v>
      </c>
      <c r="X60" s="49"/>
      <c r="Y60" s="78"/>
      <c r="AA60" s="78"/>
      <c r="AB60" s="49" t="s">
        <v>368</v>
      </c>
      <c r="AC60" s="78">
        <v>2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16</v>
      </c>
      <c r="T61" s="49"/>
      <c r="U61" s="78"/>
      <c r="V61" s="49" t="s">
        <v>377</v>
      </c>
      <c r="W61" s="78">
        <v>1</v>
      </c>
      <c r="X61" s="49"/>
      <c r="Y61" s="78"/>
      <c r="AA61" s="78"/>
      <c r="AB61" s="49" t="s">
        <v>369</v>
      </c>
      <c r="AC61" s="78">
        <v>1</v>
      </c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AA62" s="78"/>
      <c r="AB62" s="49" t="s">
        <v>374</v>
      </c>
      <c r="AC62" s="78">
        <v>4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40</v>
      </c>
      <c r="X63" s="49"/>
      <c r="Y63" s="78"/>
      <c r="AA63" s="78"/>
      <c r="AB63" s="49" t="s">
        <v>378</v>
      </c>
      <c r="AC63" s="78">
        <v>2</v>
      </c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1</v>
      </c>
      <c r="X65" s="49"/>
      <c r="Y65" s="78"/>
      <c r="AA65" s="78"/>
      <c r="AB65" s="49" t="s">
        <v>381</v>
      </c>
      <c r="AC65" s="78"/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S66" s="78"/>
      <c r="T66" s="49"/>
      <c r="U66" s="78"/>
      <c r="V66" s="49" t="s">
        <v>446</v>
      </c>
      <c r="W66" s="271"/>
      <c r="X66" s="49"/>
      <c r="Y66" s="78"/>
      <c r="AA66" s="78"/>
      <c r="AB66" s="49" t="s">
        <v>383</v>
      </c>
      <c r="AC66" s="78">
        <v>31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27</v>
      </c>
      <c r="X67" s="49"/>
      <c r="Y67" s="78"/>
      <c r="AA67" s="78"/>
      <c r="AB67" s="49" t="s">
        <v>94</v>
      </c>
      <c r="AC67" s="78">
        <v>2</v>
      </c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S68" s="78"/>
      <c r="T68" s="49"/>
      <c r="U68" s="78"/>
      <c r="V68" s="49" t="s">
        <v>443</v>
      </c>
      <c r="W68" s="53">
        <v>2</v>
      </c>
      <c r="Y68" s="78"/>
      <c r="AA68" s="78"/>
      <c r="AB68" s="49" t="s">
        <v>384</v>
      </c>
      <c r="AC68" s="78">
        <v>3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S69" s="78"/>
      <c r="T69" s="49"/>
      <c r="U69" s="78"/>
      <c r="V69" s="49" t="s">
        <v>453</v>
      </c>
      <c r="W69" s="53">
        <v>111</v>
      </c>
      <c r="X69" s="49"/>
      <c r="Y69" s="78"/>
      <c r="AA69" s="78"/>
      <c r="AB69" s="49" t="s">
        <v>385</v>
      </c>
      <c r="AC69" s="53">
        <v>1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S70" s="78"/>
      <c r="T70" s="49"/>
      <c r="U70" s="78"/>
      <c r="V70" s="49" t="s">
        <v>447</v>
      </c>
      <c r="W70" s="78">
        <v>9</v>
      </c>
      <c r="X70" s="49"/>
      <c r="Y70" s="78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86</v>
      </c>
      <c r="X71" s="49"/>
      <c r="Y71" s="78"/>
      <c r="AA71" s="78"/>
      <c r="AB71" s="49" t="s">
        <v>388</v>
      </c>
      <c r="AC71" s="78">
        <v>16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S72" s="78"/>
      <c r="T72" s="49"/>
      <c r="U72" s="78"/>
      <c r="V72" s="50" t="s">
        <v>491</v>
      </c>
      <c r="W72" s="78"/>
      <c r="X72" s="49"/>
      <c r="Y72" s="78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2</v>
      </c>
      <c r="X73" s="49"/>
      <c r="Y73" s="78"/>
      <c r="AA73" s="78"/>
      <c r="AB73" s="49" t="s">
        <v>391</v>
      </c>
      <c r="AC73" s="78">
        <v>24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AA74" s="78"/>
      <c r="AB74" s="49" t="s">
        <v>392</v>
      </c>
      <c r="AC74" s="53">
        <v>37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/>
      <c r="X76" s="49"/>
      <c r="Y76" s="78"/>
      <c r="AA76" s="78"/>
      <c r="AB76" s="49" t="s">
        <v>394</v>
      </c>
      <c r="AC76" s="78">
        <v>3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/>
      <c r="X77" s="49"/>
      <c r="Y77" s="78"/>
      <c r="AA77" s="78"/>
      <c r="AB77" s="49" t="s">
        <v>395</v>
      </c>
      <c r="AC77" s="78">
        <v>2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AA78" s="78"/>
      <c r="AB78" s="50" t="s">
        <v>396</v>
      </c>
      <c r="AC78" s="78">
        <v>2</v>
      </c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/>
      <c r="X79" s="49"/>
      <c r="Y79" s="78"/>
      <c r="AA79" s="78"/>
      <c r="AB79" s="49" t="s">
        <v>472</v>
      </c>
      <c r="AC79" s="78"/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/>
      <c r="X80" s="49"/>
      <c r="Y80" s="78"/>
      <c r="AA80" s="78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1</v>
      </c>
      <c r="X82" s="49"/>
      <c r="Y82" s="78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AA83" s="78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1</v>
      </c>
      <c r="X85" s="49"/>
      <c r="Y85" s="78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17</v>
      </c>
      <c r="X86" s="49"/>
      <c r="Y86" s="78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488</v>
      </c>
      <c r="X87" s="49"/>
      <c r="Y87" s="78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140</v>
      </c>
      <c r="X88" s="49"/>
      <c r="Y88" s="78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284</v>
      </c>
      <c r="X89" s="49"/>
      <c r="Y89" s="78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245</v>
      </c>
      <c r="X90" s="49"/>
      <c r="Y90" s="78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48</v>
      </c>
      <c r="X91" s="49"/>
      <c r="Y91" s="78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45</v>
      </c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141</v>
      </c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44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65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118</v>
      </c>
      <c r="X96" s="49"/>
      <c r="Y96" s="78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336</v>
      </c>
      <c r="X99" s="49"/>
      <c r="Y99" s="78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/>
      <c r="X100" s="49"/>
      <c r="Y100" s="78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217</v>
      </c>
      <c r="X101" s="49"/>
      <c r="Y101" s="78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348</v>
      </c>
      <c r="X102" s="49"/>
      <c r="Y102" s="78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325</v>
      </c>
      <c r="X104" s="49"/>
      <c r="Y104" s="78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215</v>
      </c>
      <c r="X105" s="49"/>
      <c r="Y105" s="78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2"/>
      <c r="W106" s="78"/>
      <c r="X106" s="49"/>
      <c r="Y106" s="78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W107" s="53"/>
      <c r="X107" s="49"/>
      <c r="Y107" s="78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W108" s="53"/>
      <c r="X108" s="49"/>
      <c r="Y108" s="78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W109" s="53"/>
      <c r="X109" s="49"/>
      <c r="Y109" s="78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W110" s="53"/>
      <c r="X110" s="49"/>
      <c r="Y110" s="78"/>
      <c r="AA110" s="78"/>
      <c r="AB110" s="49"/>
      <c r="AC110" s="78"/>
      <c r="AD110" s="61"/>
      <c r="AE110" s="90"/>
      <c r="AF110" s="72"/>
      <c r="AG110" s="72"/>
    </row>
    <row r="111" spans="1:33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W111" s="53"/>
      <c r="X111" s="49"/>
      <c r="Y111" s="78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W112" s="78"/>
      <c r="X112" s="49"/>
      <c r="Y112" s="78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49"/>
      <c r="I113" s="78"/>
      <c r="J113" s="49"/>
      <c r="K113" s="78"/>
      <c r="L113" s="49"/>
      <c r="M113" s="78"/>
      <c r="N113" s="49"/>
      <c r="O113" s="78"/>
      <c r="P113" s="49"/>
      <c r="Q113" s="78"/>
      <c r="S113" s="78"/>
      <c r="T113" s="49"/>
      <c r="U113" s="78"/>
      <c r="W113" s="78"/>
      <c r="X113" s="49"/>
      <c r="Y113" s="78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155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60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49" t="s">
        <v>503</v>
      </c>
      <c r="U116" s="78">
        <v>37</v>
      </c>
      <c r="V116" s="49"/>
      <c r="W116" s="78"/>
      <c r="X116" s="49"/>
      <c r="Y116" s="78"/>
      <c r="AA116" s="78"/>
      <c r="AB116" s="49"/>
      <c r="AC116" s="78"/>
      <c r="AD116" s="91">
        <v>6782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26</v>
      </c>
      <c r="N117" s="49"/>
      <c r="O117" s="78"/>
      <c r="P117" s="49"/>
      <c r="Q117" s="78"/>
      <c r="R117" s="49" t="s">
        <v>411</v>
      </c>
      <c r="S117" s="78">
        <v>56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3</v>
      </c>
      <c r="AD118" s="93">
        <f>IF(ISERROR(AD119/AD116),"",AD119/AD116)</f>
        <v>1.0051607195517547</v>
      </c>
      <c r="AE118" s="90"/>
      <c r="AF118" s="72"/>
      <c r="AG118" s="72"/>
    </row>
    <row r="119" spans="1:33" s="233" customFormat="1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425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990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368</v>
      </c>
      <c r="N119" s="55" t="s">
        <v>44</v>
      </c>
      <c r="O119" s="95">
        <f>SUBTOTAL(9,O51:O118)</f>
        <v>125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727</v>
      </c>
      <c r="T119" s="55" t="s">
        <v>47</v>
      </c>
      <c r="U119" s="95">
        <f>SUBTOTAL(9,U51:U118)</f>
        <v>82</v>
      </c>
      <c r="V119" s="55" t="s">
        <v>48</v>
      </c>
      <c r="W119" s="95">
        <f>SUBTOTAL(9,W51:W118)</f>
        <v>3471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629</v>
      </c>
      <c r="AD119" s="96">
        <f>SUM(B119:AC119)</f>
        <v>6817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79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64</v>
      </c>
      <c r="N121" s="49" t="s">
        <v>416</v>
      </c>
      <c r="O121" s="78">
        <v>8</v>
      </c>
      <c r="P121" s="49"/>
      <c r="Q121" s="78"/>
      <c r="R121" s="49" t="s">
        <v>20</v>
      </c>
      <c r="S121" s="78"/>
      <c r="T121" s="104" t="s">
        <v>421</v>
      </c>
      <c r="U121" s="78">
        <v>33</v>
      </c>
      <c r="V121" s="49" t="s">
        <v>341</v>
      </c>
      <c r="W121" s="78">
        <v>72</v>
      </c>
      <c r="X121" s="49"/>
      <c r="Y121" s="78"/>
      <c r="AA121" s="78"/>
      <c r="AB121" s="49" t="s">
        <v>425</v>
      </c>
      <c r="AC121" s="78">
        <v>3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12</v>
      </c>
      <c r="F122" s="49"/>
      <c r="G122" s="78"/>
      <c r="H122" s="49" t="s">
        <v>371</v>
      </c>
      <c r="I122" s="78">
        <v>159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59</v>
      </c>
      <c r="T122" s="49" t="s">
        <v>426</v>
      </c>
      <c r="U122" s="78">
        <v>81</v>
      </c>
      <c r="V122" s="49" t="s">
        <v>398</v>
      </c>
      <c r="W122" s="78">
        <v>299</v>
      </c>
      <c r="X122" s="49"/>
      <c r="Y122" s="78"/>
      <c r="AA122" s="78"/>
      <c r="AB122" s="49" t="s">
        <v>384</v>
      </c>
      <c r="AC122" s="78">
        <v>6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58</v>
      </c>
      <c r="E123" s="78"/>
      <c r="F123" s="49"/>
      <c r="G123" s="78"/>
      <c r="H123" s="49" t="s">
        <v>427</v>
      </c>
      <c r="I123" s="78">
        <v>332</v>
      </c>
      <c r="J123" s="49"/>
      <c r="K123" s="78"/>
      <c r="M123" s="78"/>
      <c r="N123" s="59"/>
      <c r="O123" s="50"/>
      <c r="P123" s="49"/>
      <c r="Q123" s="78"/>
      <c r="R123" s="49" t="s">
        <v>424</v>
      </c>
      <c r="S123" s="78">
        <v>211</v>
      </c>
      <c r="T123" s="49" t="s">
        <v>345</v>
      </c>
      <c r="U123" s="78">
        <v>71</v>
      </c>
      <c r="V123" s="50" t="s">
        <v>331</v>
      </c>
      <c r="W123" s="78">
        <v>33</v>
      </c>
      <c r="X123" s="49"/>
      <c r="Y123" s="78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O124" s="78"/>
      <c r="P124" s="49"/>
      <c r="Q124" s="78"/>
      <c r="R124" s="49" t="s">
        <v>334</v>
      </c>
      <c r="S124" s="78">
        <v>9</v>
      </c>
      <c r="T124" s="50" t="s">
        <v>429</v>
      </c>
      <c r="U124" s="78">
        <v>343</v>
      </c>
      <c r="V124" s="59" t="s">
        <v>316</v>
      </c>
      <c r="W124" s="50">
        <v>438</v>
      </c>
      <c r="X124" s="49"/>
      <c r="Y124" s="78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262</v>
      </c>
      <c r="X127" s="49"/>
      <c r="Y127" s="78"/>
      <c r="AA127" s="78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219</v>
      </c>
      <c r="X128" s="49"/>
      <c r="Y128" s="78"/>
      <c r="AA128" s="78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284</v>
      </c>
      <c r="X129" s="49"/>
      <c r="Y129" s="78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S131" s="78"/>
      <c r="T131" s="49"/>
      <c r="U131" s="78"/>
      <c r="V131" s="49"/>
      <c r="W131" s="78"/>
      <c r="X131" s="49"/>
      <c r="Y131" s="78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AA132" s="78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AA134" s="78"/>
      <c r="AB134" s="49"/>
      <c r="AC134" s="78"/>
      <c r="AD134" s="79"/>
      <c r="AE134" s="90"/>
      <c r="AF134" s="72"/>
      <c r="AG134" s="72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AA135" s="78"/>
      <c r="AB135" s="49"/>
      <c r="AC135" s="78"/>
      <c r="AD135" s="79"/>
      <c r="AE135" s="90"/>
      <c r="AF135" s="72"/>
      <c r="AG135" s="72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AA136" s="78"/>
      <c r="AB136" s="49"/>
      <c r="AC136" s="78"/>
      <c r="AD136" s="79"/>
      <c r="AE136" s="90"/>
      <c r="AF136" s="72"/>
      <c r="AG136" s="72"/>
    </row>
    <row r="137" spans="1:33" ht="15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AA137" s="78"/>
      <c r="AB137" s="49"/>
      <c r="AC137" s="78"/>
      <c r="AD137" s="79"/>
      <c r="AE137" s="90"/>
      <c r="AF137" s="72"/>
      <c r="AG137" s="72"/>
    </row>
    <row r="138" spans="1:33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W138" s="78"/>
      <c r="X138" s="49"/>
      <c r="Y138" s="78"/>
      <c r="AA138" s="78"/>
      <c r="AB138" s="49"/>
      <c r="AC138" s="78"/>
      <c r="AD138" s="79"/>
      <c r="AE138" s="90"/>
      <c r="AF138" s="72"/>
      <c r="AG138" s="72"/>
    </row>
    <row r="139" spans="1:33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AA139" s="78"/>
      <c r="AB139" s="49"/>
      <c r="AC139" s="78"/>
      <c r="AD139" s="79"/>
      <c r="AE139" s="90"/>
      <c r="AF139" s="72"/>
      <c r="AG139" s="72"/>
    </row>
    <row r="140" spans="1:33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W140" s="78"/>
      <c r="X140" s="49"/>
      <c r="Y140" s="78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AA142" s="78"/>
      <c r="AB142" s="49"/>
      <c r="AC142" s="78"/>
      <c r="AD142" s="91">
        <v>2877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>
        <v>1</v>
      </c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4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1.0921098366353841</v>
      </c>
      <c r="AE144" s="90"/>
      <c r="AF144" s="72"/>
      <c r="AG144" s="72"/>
    </row>
    <row r="145" spans="1:33" s="233" customFormat="1" ht="15.75" customHeight="1">
      <c r="A145" s="99" t="s">
        <v>122</v>
      </c>
      <c r="B145" s="63" t="s">
        <v>39</v>
      </c>
      <c r="C145" s="106">
        <f>SUBTOTAL(9,C120:C144)</f>
        <v>138</v>
      </c>
      <c r="D145" s="63" t="s">
        <v>436</v>
      </c>
      <c r="E145" s="106">
        <f>SUBTOTAL(9,E120:E144)</f>
        <v>14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491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64</v>
      </c>
      <c r="N145" s="63" t="s">
        <v>44</v>
      </c>
      <c r="O145" s="106">
        <f>SUBTOTAL(9,O120:O144)</f>
        <v>8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279</v>
      </c>
      <c r="T145" s="63" t="s">
        <v>47</v>
      </c>
      <c r="U145" s="106">
        <f>SUBTOTAL(9,U120:U144)</f>
        <v>532</v>
      </c>
      <c r="V145" s="63" t="s">
        <v>48</v>
      </c>
      <c r="W145" s="106">
        <f>SUBTOTAL(9,W120:W144)</f>
        <v>1607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9</v>
      </c>
      <c r="AD145" s="107">
        <f>SUM(B145:AC145)</f>
        <v>3142</v>
      </c>
      <c r="AE145" s="100" t="s">
        <v>122</v>
      </c>
      <c r="AF145" s="98"/>
      <c r="AG145" s="98"/>
    </row>
    <row r="146" spans="1:33" s="233" customFormat="1" ht="17.25" customHeight="1">
      <c r="A146" s="108" t="s">
        <v>123</v>
      </c>
      <c r="B146" s="64" t="s">
        <v>124</v>
      </c>
      <c r="C146" s="109">
        <f>C25+C33+C38+C50+C119+C145</f>
        <v>138</v>
      </c>
      <c r="D146" s="64" t="s">
        <v>437</v>
      </c>
      <c r="E146" s="109">
        <f>E25+E33+E38+E50+E119+E145</f>
        <v>439</v>
      </c>
      <c r="F146" s="64" t="s">
        <v>125</v>
      </c>
      <c r="G146" s="109">
        <f>G25+G33+G38+G50+G119+G145</f>
        <v>207</v>
      </c>
      <c r="H146" s="64" t="s">
        <v>270</v>
      </c>
      <c r="I146" s="109">
        <f>I25+I33+I38+I50+I119+I145</f>
        <v>1481</v>
      </c>
      <c r="J146" s="64" t="s">
        <v>271</v>
      </c>
      <c r="K146" s="109">
        <f>K25+K33+K38+K50+K119+K145</f>
        <v>271</v>
      </c>
      <c r="L146" s="64" t="s">
        <v>272</v>
      </c>
      <c r="M146" s="109">
        <f>M25+M33+M38+M50+M119+M145</f>
        <v>476</v>
      </c>
      <c r="N146" s="64" t="s">
        <v>126</v>
      </c>
      <c r="O146" s="109">
        <f>O25+O33+O38+O50+O119+O145</f>
        <v>149</v>
      </c>
      <c r="P146" s="64" t="s">
        <v>127</v>
      </c>
      <c r="Q146" s="109">
        <f>Q25+Q33+Q38+Q50+Q119+Q145</f>
        <v>106</v>
      </c>
      <c r="R146" s="64" t="s">
        <v>128</v>
      </c>
      <c r="S146" s="109">
        <f>S25+S33+S38+S50+S119+S145</f>
        <v>1197</v>
      </c>
      <c r="T146" s="64" t="s">
        <v>273</v>
      </c>
      <c r="U146" s="109">
        <f>U25+U33+U38+U50+U119+U145</f>
        <v>617</v>
      </c>
      <c r="V146" s="64" t="s">
        <v>274</v>
      </c>
      <c r="W146" s="109">
        <f>W25+W33+W38+W50+W119+W145</f>
        <v>5373</v>
      </c>
      <c r="X146" s="64" t="s">
        <v>277</v>
      </c>
      <c r="Y146" s="109">
        <f>Y25+Y33+Y38+Y50+Y119+Y145</f>
        <v>43</v>
      </c>
      <c r="Z146" s="64" t="s">
        <v>129</v>
      </c>
      <c r="AA146" s="109">
        <f>AA25+AA33+AA38+AA50+AA119+AA145</f>
        <v>67</v>
      </c>
      <c r="AB146" s="64" t="s">
        <v>130</v>
      </c>
      <c r="AC146" s="109">
        <f>AC25+AC33+AC38+AC50+AC119+AC145</f>
        <v>643</v>
      </c>
      <c r="AD146" s="110">
        <f>SUM(C146:AC146)</f>
        <v>11207</v>
      </c>
      <c r="AE146" s="111" t="s">
        <v>123</v>
      </c>
      <c r="AF146" s="98"/>
      <c r="AG146" s="98"/>
    </row>
    <row r="147" spans="1:33" s="233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s="233" customFormat="1" ht="15.75" customHeight="1">
      <c r="A148" s="113" t="s">
        <v>131</v>
      </c>
      <c r="B148" s="65" t="s">
        <v>132</v>
      </c>
      <c r="C148" s="114">
        <v>80</v>
      </c>
      <c r="D148" s="65" t="s">
        <v>438</v>
      </c>
      <c r="E148" s="114">
        <v>505</v>
      </c>
      <c r="F148" s="65" t="s">
        <v>133</v>
      </c>
      <c r="G148" s="114">
        <v>142</v>
      </c>
      <c r="H148" s="65" t="s">
        <v>134</v>
      </c>
      <c r="I148" s="114">
        <v>1742</v>
      </c>
      <c r="J148" s="65" t="s">
        <v>135</v>
      </c>
      <c r="K148" s="114">
        <v>238</v>
      </c>
      <c r="L148" s="66" t="s">
        <v>136</v>
      </c>
      <c r="M148" s="114">
        <v>330</v>
      </c>
      <c r="N148" s="66" t="s">
        <v>137</v>
      </c>
      <c r="O148" s="114">
        <v>97</v>
      </c>
      <c r="P148" s="66" t="s">
        <v>138</v>
      </c>
      <c r="Q148" s="114">
        <v>79</v>
      </c>
      <c r="R148" s="66" t="s">
        <v>139</v>
      </c>
      <c r="S148" s="114">
        <v>1306</v>
      </c>
      <c r="T148" s="65" t="s">
        <v>140</v>
      </c>
      <c r="U148" s="114">
        <v>545</v>
      </c>
      <c r="V148" s="65" t="s">
        <v>141</v>
      </c>
      <c r="W148" s="114">
        <v>5162</v>
      </c>
      <c r="X148" s="66" t="s">
        <v>276</v>
      </c>
      <c r="Y148" s="114">
        <v>22</v>
      </c>
      <c r="Z148" s="65" t="s">
        <v>142</v>
      </c>
      <c r="AA148" s="114">
        <v>57</v>
      </c>
      <c r="AB148" s="65" t="s">
        <v>143</v>
      </c>
      <c r="AC148" s="114">
        <v>649</v>
      </c>
      <c r="AD148" s="115">
        <f>SUM(C148:AC148)</f>
        <v>10954</v>
      </c>
      <c r="AE148" s="116" t="s">
        <v>131</v>
      </c>
      <c r="AF148" s="98"/>
      <c r="AG148" s="98"/>
    </row>
    <row r="149" spans="1:33" s="233" customFormat="1" ht="15.75" customHeight="1">
      <c r="A149" s="117" t="s">
        <v>144</v>
      </c>
      <c r="B149" s="317">
        <f>IF(ISERROR(C146/C148),"-",C146/C148)</f>
        <v>1.7250000000000001</v>
      </c>
      <c r="C149" s="318"/>
      <c r="D149" s="317">
        <f>IF(ISERROR(E146/E148),"-",E146/E148)</f>
        <v>0.8693069306930693</v>
      </c>
      <c r="E149" s="318"/>
      <c r="F149" s="317">
        <f>IF(ISERROR(G146/G148),"-",G146/G148)</f>
        <v>1.4577464788732395</v>
      </c>
      <c r="G149" s="318"/>
      <c r="H149" s="317">
        <f>IF(ISERROR(I146/I148),"-",I146/I148)</f>
        <v>0.8501722158438576</v>
      </c>
      <c r="I149" s="318"/>
      <c r="J149" s="317">
        <f>IF(ISERROR(K146/K148),"-",K146/K148)</f>
        <v>1.1386554621848739</v>
      </c>
      <c r="K149" s="318"/>
      <c r="L149" s="317">
        <f>IF(ISERROR(M146/M148),"-",M146/M148)</f>
        <v>1.4424242424242424</v>
      </c>
      <c r="M149" s="318"/>
      <c r="N149" s="317">
        <f>IF(ISERROR(O146/O148),"-",O146/O148)</f>
        <v>1.5360824742268042</v>
      </c>
      <c r="O149" s="318"/>
      <c r="P149" s="317">
        <f>IF(ISERROR(Q146/Q148),"-",Q146/Q148)</f>
        <v>1.3417721518987342</v>
      </c>
      <c r="Q149" s="318"/>
      <c r="R149" s="317">
        <f>IF(ISERROR(S146/S148),"-",S146/S148)</f>
        <v>0.91653905053598772</v>
      </c>
      <c r="S149" s="318"/>
      <c r="T149" s="317">
        <f>IF(ISERROR(U146/U148),"-",U146/U148)</f>
        <v>1.1321100917431193</v>
      </c>
      <c r="U149" s="318"/>
      <c r="V149" s="317">
        <f>IF(ISERROR(W146/W148),"-",W146/W148)</f>
        <v>1.0408756296009298</v>
      </c>
      <c r="W149" s="318"/>
      <c r="X149" s="317">
        <f>IF(ISERROR(Y146/Y148),"-",Y146/Y148)</f>
        <v>1.9545454545454546</v>
      </c>
      <c r="Y149" s="318"/>
      <c r="Z149" s="317">
        <f>IF(ISERROR(AA146/AA148),"-",AA146/AA148)</f>
        <v>1.1754385964912282</v>
      </c>
      <c r="AA149" s="318"/>
      <c r="AB149" s="317">
        <f>IF(ISERROR(AC146/AC148),"-",AC146/AC148)</f>
        <v>0.99075500770416025</v>
      </c>
      <c r="AC149" s="318"/>
      <c r="AD149" s="118">
        <f>IF(ISERROR(AD146/AD148),"-",AD146/AD148)</f>
        <v>1.0230965857221106</v>
      </c>
      <c r="AE149" s="119" t="s">
        <v>144</v>
      </c>
      <c r="AF149" s="98"/>
      <c r="AG149" s="98"/>
    </row>
    <row r="150" spans="1:33" ht="16.5" customHeight="1">
      <c r="A150" s="108" t="s">
        <v>145</v>
      </c>
      <c r="B150" s="321">
        <f>IF(ISERROR(C146/$AD$146),"-",C146/$AD$146)</f>
        <v>1.2313732488623183E-2</v>
      </c>
      <c r="C150" s="322"/>
      <c r="D150" s="321">
        <f>IF(ISERROR(E146/$AD$146),"-",E146/$AD$146)</f>
        <v>3.9171946105112876E-2</v>
      </c>
      <c r="E150" s="322"/>
      <c r="F150" s="321">
        <f>IF(ISERROR(G146/$AD$146),"-",G146/$AD$146)</f>
        <v>1.8470598732934773E-2</v>
      </c>
      <c r="G150" s="322"/>
      <c r="H150" s="323">
        <f>IF(ISERROR(I146/$AD$146),"-",I146/$AD$146)</f>
        <v>0.13214954938877488</v>
      </c>
      <c r="I150" s="324"/>
      <c r="J150" s="321">
        <f>IF(ISERROR(K146/$AD$146),"-",K146/$AD$146)</f>
        <v>2.4181315249397699E-2</v>
      </c>
      <c r="K150" s="322"/>
      <c r="L150" s="321">
        <f>IF(ISERROR(M146/$AD$146),"-",M146/$AD$146)</f>
        <v>4.2473454091193005E-2</v>
      </c>
      <c r="M150" s="322"/>
      <c r="N150" s="321">
        <f>IF(ISERROR(O146/$AD$146),"-",O146/$AD$146)</f>
        <v>1.3295261889890247E-2</v>
      </c>
      <c r="O150" s="322"/>
      <c r="P150" s="321">
        <f>IF(ISERROR(Q146/$AD$146),"-",Q146/$AD$146)</f>
        <v>9.4583742303917199E-3</v>
      </c>
      <c r="Q150" s="322"/>
      <c r="R150" s="323">
        <f>IF(ISERROR(S146/$AD$146),"-",S146/$AD$146)</f>
        <v>0.10680824484697064</v>
      </c>
      <c r="S150" s="324"/>
      <c r="T150" s="321">
        <f>IF(ISERROR(U146/$AD$146),"-",U146/$AD$146)</f>
        <v>5.5054876416525386E-2</v>
      </c>
      <c r="U150" s="322"/>
      <c r="V150" s="323">
        <f>IF(ISERROR(W146/$AD$146),"-",W146/$AD$146)</f>
        <v>0.47943249754617651</v>
      </c>
      <c r="W150" s="324"/>
      <c r="X150" s="321">
        <f>IF(ISERROR(Y146/$AD$146),"-",Y146/$AD$146)</f>
        <v>3.8368876594985276E-3</v>
      </c>
      <c r="Y150" s="322"/>
      <c r="Z150" s="321">
        <f>IF(ISERROR(AA146/$AD$146),"-",AA146/$AD$146)</f>
        <v>5.9784063531721247E-3</v>
      </c>
      <c r="AA150" s="322"/>
      <c r="AB150" s="321">
        <f>IF(ISERROR(AC146/$AD$146),"-",AC146/$AD$146)</f>
        <v>5.7374855001338453E-2</v>
      </c>
      <c r="AC150" s="322"/>
      <c r="AD150" s="120">
        <f>SUM(B150:AB150)</f>
        <v>1.0000000000000002</v>
      </c>
      <c r="AE150" s="121" t="s">
        <v>145</v>
      </c>
      <c r="AF150" s="72"/>
      <c r="AG150" s="72"/>
    </row>
    <row r="151" spans="1:33" ht="24.75" customHeight="1">
      <c r="A151" s="122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9"/>
      <c r="AA151" s="319"/>
      <c r="AB151" s="325" t="s">
        <v>146</v>
      </c>
      <c r="AC151" s="325"/>
      <c r="AD151" s="325"/>
      <c r="AE151" s="72"/>
      <c r="AF151" s="72"/>
      <c r="AG151" s="72"/>
    </row>
    <row r="152" spans="1:33" ht="14.25" customHeight="1">
      <c r="A152" s="122"/>
      <c r="C152" s="123"/>
      <c r="E152" s="123"/>
      <c r="G152" s="123"/>
      <c r="I152" s="123"/>
      <c r="K152" s="123"/>
      <c r="M152" s="123"/>
      <c r="O152" s="123"/>
      <c r="Q152" s="50"/>
      <c r="S152" s="123"/>
      <c r="T152" s="123"/>
      <c r="U152" s="123"/>
      <c r="W152" s="123"/>
      <c r="Y152" s="123"/>
      <c r="AA152" s="123"/>
      <c r="AC152" s="123"/>
      <c r="AD152" s="124">
        <f>AD22+AD30+AD35+AD47+AD116+AD142</f>
        <v>10954</v>
      </c>
      <c r="AE152" s="72"/>
      <c r="AF152" s="72"/>
      <c r="AG152" s="72"/>
    </row>
    <row r="153" spans="1:33" ht="14.25" customHeight="1">
      <c r="A153" s="122"/>
      <c r="C153" s="123"/>
      <c r="E153" s="123"/>
      <c r="G153" s="123" t="s">
        <v>162</v>
      </c>
      <c r="I153" s="123"/>
      <c r="K153" s="123"/>
      <c r="M153" s="123"/>
      <c r="O153" s="123"/>
      <c r="Q153" s="50"/>
      <c r="S153" s="123"/>
      <c r="T153" s="320"/>
      <c r="U153" s="320"/>
      <c r="W153" s="123"/>
      <c r="Y153" s="123"/>
      <c r="Z153" s="68"/>
      <c r="AA153" s="68"/>
      <c r="AC153" s="50"/>
      <c r="AD153" s="62"/>
      <c r="AE153" s="72"/>
      <c r="AF153" s="72"/>
      <c r="AG153" s="72"/>
    </row>
    <row r="154" spans="1:33" ht="14.25" customHeight="1">
      <c r="A154" s="244"/>
      <c r="C154" s="245"/>
      <c r="E154" s="245"/>
      <c r="G154" s="245"/>
      <c r="I154" s="245"/>
      <c r="M154" s="245"/>
      <c r="O154" s="245"/>
      <c r="R154" s="316"/>
      <c r="S154" s="316"/>
      <c r="T154" s="320"/>
      <c r="U154" s="320"/>
      <c r="V154" s="316"/>
      <c r="W154" s="316"/>
    </row>
    <row r="155" spans="1:33" ht="14.25" customHeight="1">
      <c r="A155" s="244"/>
      <c r="C155" s="245"/>
      <c r="E155" s="245"/>
      <c r="G155" s="245"/>
      <c r="I155" s="245"/>
      <c r="R155" s="316"/>
      <c r="S155" s="316"/>
      <c r="T155" s="320"/>
      <c r="U155" s="320"/>
      <c r="V155" s="316"/>
      <c r="W155" s="316"/>
    </row>
    <row r="156" spans="1:33" ht="14.25" customHeight="1">
      <c r="A156" s="244"/>
      <c r="C156" s="245"/>
      <c r="E156" s="245"/>
      <c r="G156" s="245"/>
      <c r="I156" s="245"/>
      <c r="R156" s="316"/>
      <c r="S156" s="316"/>
      <c r="T156" s="245"/>
      <c r="U156" s="245"/>
      <c r="W156" s="245"/>
    </row>
    <row r="157" spans="1:33" ht="14.25" customHeight="1">
      <c r="A157" s="244"/>
      <c r="C157" s="245"/>
      <c r="E157" s="245"/>
      <c r="G157" s="245"/>
      <c r="I157" s="245"/>
      <c r="W157" s="245"/>
    </row>
    <row r="158" spans="1:33" ht="14.25" customHeight="1">
      <c r="A158" s="244"/>
      <c r="C158" s="245"/>
      <c r="E158" s="245"/>
      <c r="G158" s="245"/>
      <c r="I158" s="245"/>
      <c r="W158" s="245"/>
    </row>
    <row r="159" spans="1:33" ht="14.25" customHeight="1">
      <c r="A159" s="244"/>
      <c r="C159" s="245"/>
      <c r="E159" s="245"/>
      <c r="G159" s="245"/>
      <c r="W159" s="245"/>
    </row>
    <row r="160" spans="1:33" ht="14.25" customHeight="1">
      <c r="A160" s="244"/>
      <c r="C160" s="245"/>
      <c r="E160" s="245"/>
      <c r="G160" s="245"/>
      <c r="W160" s="245"/>
      <c r="AC160" s="50"/>
    </row>
    <row r="161" spans="1:23">
      <c r="A161" s="244"/>
      <c r="C161" s="245"/>
      <c r="E161" s="245"/>
      <c r="W161" s="245"/>
    </row>
    <row r="162" spans="1:23">
      <c r="A162" s="244"/>
      <c r="C162" s="245"/>
      <c r="E162" s="245"/>
      <c r="W162" s="245"/>
    </row>
    <row r="163" spans="1:23">
      <c r="A163" s="244"/>
      <c r="C163" s="245"/>
      <c r="E163" s="245"/>
      <c r="W163" s="245"/>
    </row>
    <row r="164" spans="1:23">
      <c r="A164" s="244"/>
      <c r="C164" s="245"/>
      <c r="E164" s="245"/>
      <c r="W164" s="245"/>
    </row>
    <row r="165" spans="1:23">
      <c r="A165" s="244"/>
      <c r="C165" s="245"/>
      <c r="E165" s="245"/>
      <c r="W165" s="245"/>
    </row>
    <row r="166" spans="1:23">
      <c r="C166" s="245"/>
      <c r="E166" s="245"/>
      <c r="W166" s="245"/>
    </row>
    <row r="167" spans="1:23">
      <c r="C167" s="245"/>
      <c r="E167" s="245"/>
      <c r="W167" s="245"/>
    </row>
    <row r="168" spans="1:23">
      <c r="C168" s="245"/>
      <c r="E168" s="245"/>
      <c r="W168" s="245"/>
    </row>
    <row r="169" spans="1:23">
      <c r="C169" s="245"/>
      <c r="E169" s="245"/>
      <c r="W169" s="245"/>
    </row>
    <row r="170" spans="1:23">
      <c r="C170" s="245"/>
      <c r="E170" s="245"/>
      <c r="W170" s="245"/>
    </row>
    <row r="171" spans="1:23">
      <c r="C171" s="245"/>
      <c r="E171" s="245"/>
      <c r="W171" s="245"/>
    </row>
    <row r="172" spans="1:23">
      <c r="C172" s="245"/>
      <c r="E172" s="245"/>
      <c r="W172" s="245"/>
    </row>
    <row r="173" spans="1:23">
      <c r="C173" s="245"/>
      <c r="E173" s="245"/>
      <c r="W173" s="245"/>
    </row>
    <row r="174" spans="1:23">
      <c r="E174" s="245"/>
      <c r="W174" s="245"/>
    </row>
    <row r="175" spans="1:23">
      <c r="E175" s="245"/>
    </row>
    <row r="176" spans="1:23">
      <c r="E176" s="245"/>
    </row>
    <row r="177" spans="5:5">
      <c r="E177" s="245"/>
    </row>
    <row r="178" spans="5:5">
      <c r="E178" s="245"/>
    </row>
    <row r="179" spans="5:5">
      <c r="E179" s="245"/>
    </row>
    <row r="180" spans="5:5">
      <c r="E180" s="245"/>
    </row>
  </sheetData>
  <sheetProtection selectLockedCells="1" selectUnlockedCells="1"/>
  <sortState xmlns:xlrd2="http://schemas.microsoft.com/office/spreadsheetml/2017/richdata2" ref="T121:U126">
    <sortCondition ref="T121:T126"/>
  </sortState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hyperlinks>
    <hyperlink ref="AB151:AD151" r:id="rId1" display="kikaku@chibajihan.jp" xr:uid="{2DC33011-A467-4DCA-96CE-FFBAAFECD495}"/>
  </hyperlinks>
  <printOptions horizontalCentered="1" verticalCentered="1"/>
  <pageMargins left="0.22" right="7.874015748031496E-2" top="0.27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0"/>
  </sheetPr>
  <dimension ref="A1:AB48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N6" sqref="N6:N7"/>
    </sheetView>
  </sheetViews>
  <sheetFormatPr defaultRowHeight="15.75"/>
  <cols>
    <col min="1" max="1" width="13.125" style="247" customWidth="1"/>
    <col min="2" max="2" width="6.25" style="247" customWidth="1"/>
    <col min="3" max="3" width="9.25" style="247" bestFit="1" customWidth="1"/>
    <col min="4" max="4" width="9.5" style="247" bestFit="1" customWidth="1"/>
    <col min="5" max="5" width="10" style="247" bestFit="1" customWidth="1"/>
    <col min="6" max="6" width="9.25" style="247" bestFit="1" customWidth="1"/>
    <col min="7" max="7" width="10" style="247" bestFit="1" customWidth="1"/>
    <col min="8" max="8" width="9" style="247" hidden="1" customWidth="1"/>
    <col min="9" max="9" width="9.25" style="247" bestFit="1" customWidth="1"/>
    <col min="10" max="10" width="9.5" style="247" bestFit="1" customWidth="1"/>
    <col min="11" max="11" width="9.375" style="247" customWidth="1"/>
    <col min="12" max="12" width="10" style="247" bestFit="1" customWidth="1"/>
    <col min="13" max="13" width="8.5" style="247" bestFit="1" customWidth="1"/>
    <col min="14" max="15" width="10" style="247" bestFit="1" customWidth="1"/>
    <col min="16" max="16" width="8.5" style="247" bestFit="1" customWidth="1"/>
    <col min="17" max="25" width="9" style="247"/>
    <col min="26" max="27" width="0" style="247" hidden="1" customWidth="1"/>
    <col min="28" max="28" width="11.25" style="247" hidden="1" customWidth="1"/>
    <col min="29" max="16384" width="9" style="247"/>
  </cols>
  <sheetData>
    <row r="1" spans="1:28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8">
      <c r="F2" s="247">
        <v>0</v>
      </c>
    </row>
    <row r="3" spans="1:28" ht="17.25" thickBot="1">
      <c r="A3" s="248" t="s">
        <v>192</v>
      </c>
      <c r="B3" s="248"/>
      <c r="L3" s="247" t="s">
        <v>445</v>
      </c>
      <c r="O3" s="249" t="s">
        <v>484</v>
      </c>
      <c r="P3" s="247" t="s">
        <v>507</v>
      </c>
      <c r="AA3" s="247" t="s">
        <v>193</v>
      </c>
      <c r="AB3" s="250">
        <v>2005.01</v>
      </c>
    </row>
    <row r="4" spans="1:28" ht="15.75" customHeight="1">
      <c r="A4" s="129"/>
      <c r="B4" s="130" t="s">
        <v>194</v>
      </c>
      <c r="C4" s="357" t="s">
        <v>195</v>
      </c>
      <c r="D4" s="357" t="s">
        <v>231</v>
      </c>
      <c r="E4" s="357" t="s">
        <v>196</v>
      </c>
      <c r="F4" s="357" t="s">
        <v>197</v>
      </c>
      <c r="G4" s="369" t="s">
        <v>198</v>
      </c>
      <c r="H4" s="131"/>
      <c r="I4" s="357" t="s">
        <v>279</v>
      </c>
      <c r="J4" s="371" t="s">
        <v>506</v>
      </c>
      <c r="K4" s="373" t="s">
        <v>199</v>
      </c>
      <c r="L4" s="351" t="s">
        <v>200</v>
      </c>
      <c r="M4" s="352"/>
      <c r="N4" s="338" t="s">
        <v>201</v>
      </c>
      <c r="O4" s="339"/>
      <c r="P4" s="340"/>
      <c r="AA4" s="247" t="s">
        <v>202</v>
      </c>
      <c r="AB4" s="250">
        <v>2005.02</v>
      </c>
    </row>
    <row r="5" spans="1:28" ht="15.75" customHeight="1">
      <c r="A5" s="132" t="s">
        <v>232</v>
      </c>
      <c r="B5" s="133"/>
      <c r="C5" s="358"/>
      <c r="D5" s="359"/>
      <c r="E5" s="359"/>
      <c r="F5" s="359"/>
      <c r="G5" s="370"/>
      <c r="H5" s="254"/>
      <c r="I5" s="359"/>
      <c r="J5" s="372"/>
      <c r="K5" s="374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247" t="s">
        <v>206</v>
      </c>
      <c r="AB5" s="250">
        <v>2005.03</v>
      </c>
    </row>
    <row r="6" spans="1:28" ht="13.5" customHeight="1">
      <c r="A6" s="353" t="s">
        <v>11</v>
      </c>
      <c r="B6" s="255" t="s">
        <v>207</v>
      </c>
      <c r="C6" s="155">
        <f>SUM('集計（24.12):集計（25.01)'!C6)</f>
        <v>20</v>
      </c>
      <c r="D6" s="155">
        <f>SUM('集計（24.12):集計（25.01)'!D6)</f>
        <v>1</v>
      </c>
      <c r="E6" s="155">
        <f>SUM('集計（24.12):集計（25.01)'!E6)</f>
        <v>2624</v>
      </c>
      <c r="F6" s="155">
        <f>SUM('集計（24.12):集計（25.01)'!F6)</f>
        <v>272</v>
      </c>
      <c r="G6" s="155">
        <f>SUM('集計（24.12):集計（25.01)'!G6)</f>
        <v>3039</v>
      </c>
      <c r="H6" s="156"/>
      <c r="I6" s="155">
        <f>SUM('集計（24.12):集計（25.01)'!I6)</f>
        <v>52</v>
      </c>
      <c r="J6" s="155">
        <f>SUM('集計（24.12):集計（25.01)'!J6)</f>
        <v>0</v>
      </c>
      <c r="K6" s="157">
        <f t="shared" ref="K6:K33" si="0">SUM(C6:J6)</f>
        <v>6008</v>
      </c>
      <c r="L6" s="375">
        <f>SUM('集計（24.12):集計（25.01)'!L6:L7)</f>
        <v>6684</v>
      </c>
      <c r="M6" s="361">
        <f>IF(ISERROR(K6/L6),"",(K6/L6))</f>
        <v>0.8988629563135847</v>
      </c>
      <c r="N6" s="365"/>
      <c r="O6" s="348"/>
      <c r="P6" s="361" t="str">
        <f>IF(ISERROR(N6/O6),"",(N6/O6))</f>
        <v/>
      </c>
      <c r="R6" s="368"/>
      <c r="AA6" s="247" t="s">
        <v>208</v>
      </c>
      <c r="AB6" s="250">
        <v>2005.04</v>
      </c>
    </row>
    <row r="7" spans="1:28" s="251" customFormat="1" ht="13.5" customHeight="1">
      <c r="A7" s="354"/>
      <c r="B7" s="256" t="s">
        <v>209</v>
      </c>
      <c r="C7" s="159">
        <f>SUM('集計（24.12):集計（25.01)'!C7)</f>
        <v>0</v>
      </c>
      <c r="D7" s="159">
        <f>SUM('集計（24.12):集計（25.01)'!D7)</f>
        <v>0</v>
      </c>
      <c r="E7" s="159">
        <f>SUM('集計（24.12):集計（25.01)'!E7)</f>
        <v>4</v>
      </c>
      <c r="F7" s="159">
        <f>SUM('集計（24.12):集計（25.01)'!F7)</f>
        <v>0</v>
      </c>
      <c r="G7" s="159">
        <f>SUM('集計（24.12):集計（25.01)'!G7)</f>
        <v>81</v>
      </c>
      <c r="H7" s="160"/>
      <c r="I7" s="159">
        <f>SUM('集計（24.12):集計（25.01)'!I7)</f>
        <v>2</v>
      </c>
      <c r="J7" s="159">
        <f>SUM('集計（24.12):集計（25.01)'!J7)</f>
        <v>0</v>
      </c>
      <c r="K7" s="161">
        <f t="shared" si="0"/>
        <v>87</v>
      </c>
      <c r="L7" s="344"/>
      <c r="M7" s="346"/>
      <c r="N7" s="364"/>
      <c r="O7" s="342"/>
      <c r="P7" s="346"/>
      <c r="R7" s="367"/>
      <c r="AB7" s="252"/>
    </row>
    <row r="8" spans="1:28" ht="13.5" customHeight="1">
      <c r="A8" s="349" t="s">
        <v>318</v>
      </c>
      <c r="B8" s="257" t="s">
        <v>207</v>
      </c>
      <c r="C8" s="162">
        <f>SUM('集計（24.12):集計（25.01)'!C8)</f>
        <v>8</v>
      </c>
      <c r="D8" s="162">
        <f>SUM('集計（24.12):集計（25.01)'!D8)</f>
        <v>1</v>
      </c>
      <c r="E8" s="162">
        <f>SUM('集計（24.12):集計（25.01)'!E8)</f>
        <v>21121</v>
      </c>
      <c r="F8" s="162">
        <f>SUM('集計（24.12):集計（25.01)'!F8)</f>
        <v>172</v>
      </c>
      <c r="G8" s="162">
        <f>SUM('集計（24.12):集計（25.01)'!G8)</f>
        <v>12027</v>
      </c>
      <c r="H8" s="163"/>
      <c r="I8" s="162">
        <f>SUM('集計（24.12):集計（25.01)'!I8)</f>
        <v>17</v>
      </c>
      <c r="J8" s="162">
        <f>SUM('集計（24.12):集計（25.01)'!J8)</f>
        <v>0</v>
      </c>
      <c r="K8" s="164">
        <f t="shared" si="0"/>
        <v>33346</v>
      </c>
      <c r="L8" s="347">
        <f>SUM('集計（24.12):集計（25.01)'!L8:L9)</f>
        <v>36704</v>
      </c>
      <c r="M8" s="362">
        <f>IF(ISERROR(K8/L8),"",(K8/L8))</f>
        <v>0.90851133391455974</v>
      </c>
      <c r="N8" s="363"/>
      <c r="O8" s="341"/>
      <c r="P8" s="362" t="str">
        <f>IF(ISERROR(N8/O8),"",(N8/O8))</f>
        <v/>
      </c>
      <c r="R8" s="366"/>
      <c r="AA8" s="247" t="s">
        <v>210</v>
      </c>
      <c r="AB8" s="250">
        <v>2005.05</v>
      </c>
    </row>
    <row r="9" spans="1:28" s="251" customFormat="1" ht="13.5" customHeight="1">
      <c r="A9" s="350"/>
      <c r="B9" s="258" t="s">
        <v>209</v>
      </c>
      <c r="C9" s="159">
        <f>SUM('集計（24.12):集計（25.01)'!C9)</f>
        <v>0</v>
      </c>
      <c r="D9" s="159">
        <f>SUM('集計（24.12):集計（25.01)'!D9)</f>
        <v>0</v>
      </c>
      <c r="E9" s="159">
        <f>SUM('集計（24.12):集計（25.01)'!E9)</f>
        <v>0</v>
      </c>
      <c r="F9" s="159">
        <f>SUM('集計（24.12):集計（25.01)'!F9)</f>
        <v>1</v>
      </c>
      <c r="G9" s="159">
        <f>SUM('集計（24.12):集計（25.01)'!G9)</f>
        <v>0</v>
      </c>
      <c r="H9" s="160"/>
      <c r="I9" s="159">
        <f>SUM('集計（24.12):集計（25.01)'!I9)</f>
        <v>0</v>
      </c>
      <c r="J9" s="159">
        <f>SUM('集計（24.12):集計（25.01)'!J9)</f>
        <v>0</v>
      </c>
      <c r="K9" s="161">
        <f t="shared" si="0"/>
        <v>1</v>
      </c>
      <c r="L9" s="344"/>
      <c r="M9" s="346"/>
      <c r="N9" s="364"/>
      <c r="O9" s="342"/>
      <c r="P9" s="346"/>
      <c r="R9" s="367"/>
      <c r="AB9" s="252"/>
    </row>
    <row r="10" spans="1:28" ht="13.5" customHeight="1">
      <c r="A10" s="349" t="s">
        <v>218</v>
      </c>
      <c r="B10" s="257" t="s">
        <v>207</v>
      </c>
      <c r="C10" s="162">
        <f>SUM('集計（24.12):集計（25.01)'!C10)</f>
        <v>32</v>
      </c>
      <c r="D10" s="162">
        <f>SUM('集計（24.12):集計（25.01)'!D10)</f>
        <v>0</v>
      </c>
      <c r="E10" s="162">
        <f>SUM('集計（24.12):集計（25.01)'!E10)</f>
        <v>8517</v>
      </c>
      <c r="F10" s="162">
        <f>SUM('集計（24.12):集計（25.01)'!F10)</f>
        <v>298</v>
      </c>
      <c r="G10" s="162">
        <f>SUM('集計（24.12):集計（25.01)'!G10)</f>
        <v>2282</v>
      </c>
      <c r="H10" s="163"/>
      <c r="I10" s="162">
        <f>SUM('集計（24.12):集計（25.01)'!I10)</f>
        <v>35</v>
      </c>
      <c r="J10" s="162">
        <f>SUM('集計（24.12):集計（25.01)'!J10)</f>
        <v>0</v>
      </c>
      <c r="K10" s="164">
        <f t="shared" si="0"/>
        <v>11164</v>
      </c>
      <c r="L10" s="347">
        <f>SUM('集計（24.12):集計（25.01)'!L10:L11)</f>
        <v>10482</v>
      </c>
      <c r="M10" s="362">
        <f>IF(ISERROR(K10/L10),"",(K10/L10))</f>
        <v>1.0650639190994085</v>
      </c>
      <c r="N10" s="363"/>
      <c r="O10" s="341"/>
      <c r="P10" s="362" t="str">
        <f>IF(ISERROR(N10/O10),"",(N10/O10))</f>
        <v/>
      </c>
      <c r="R10" s="366"/>
      <c r="AA10" s="247" t="s">
        <v>211</v>
      </c>
      <c r="AB10" s="250">
        <v>2005.06</v>
      </c>
    </row>
    <row r="11" spans="1:28" s="251" customFormat="1" ht="13.5" customHeight="1">
      <c r="A11" s="350"/>
      <c r="B11" s="258" t="s">
        <v>209</v>
      </c>
      <c r="C11" s="159">
        <f>SUM('集計（24.12):集計（25.01)'!C11)</f>
        <v>0</v>
      </c>
      <c r="D11" s="159">
        <f>SUM('集計（24.12):集計（25.01)'!D11)</f>
        <v>0</v>
      </c>
      <c r="E11" s="159">
        <f>SUM('集計（24.12):集計（25.01)'!E11)</f>
        <v>0</v>
      </c>
      <c r="F11" s="159">
        <f>SUM('集計（24.12):集計（25.01)'!F11)</f>
        <v>0</v>
      </c>
      <c r="G11" s="159">
        <f>SUM('集計（24.12):集計（25.01)'!G11)</f>
        <v>0</v>
      </c>
      <c r="H11" s="160"/>
      <c r="I11" s="159">
        <f>SUM('集計（24.12):集計（25.01)'!I11)</f>
        <v>0</v>
      </c>
      <c r="J11" s="159">
        <f>SUM('集計（24.12):集計（25.01)'!J11)</f>
        <v>0</v>
      </c>
      <c r="K11" s="161">
        <f t="shared" si="0"/>
        <v>0</v>
      </c>
      <c r="L11" s="344"/>
      <c r="M11" s="346"/>
      <c r="N11" s="364"/>
      <c r="O11" s="342"/>
      <c r="P11" s="346"/>
      <c r="R11" s="367"/>
      <c r="AB11" s="252"/>
    </row>
    <row r="12" spans="1:28" ht="13.5" customHeight="1">
      <c r="A12" s="349" t="s">
        <v>6</v>
      </c>
      <c r="B12" s="257" t="s">
        <v>207</v>
      </c>
      <c r="C12" s="162">
        <f>SUM('集計（24.12):集計（25.01)'!C12)</f>
        <v>0</v>
      </c>
      <c r="D12" s="162">
        <f>SUM('集計（24.12):集計（25.01)'!D12)</f>
        <v>0</v>
      </c>
      <c r="E12" s="162">
        <f>SUM('集計（24.12):集計（25.01)'!E12)</f>
        <v>3723</v>
      </c>
      <c r="F12" s="162">
        <f>SUM('集計（24.12):集計（25.01)'!F12)</f>
        <v>12</v>
      </c>
      <c r="G12" s="162">
        <f>SUM('集計（24.12):集計（25.01)'!G12)</f>
        <v>795</v>
      </c>
      <c r="H12" s="163"/>
      <c r="I12" s="162">
        <f>SUM('集計（24.12):集計（25.01)'!I12)</f>
        <v>0</v>
      </c>
      <c r="J12" s="162">
        <f>SUM('集計（24.12):集計（25.01)'!J12)</f>
        <v>8</v>
      </c>
      <c r="K12" s="164">
        <f t="shared" si="0"/>
        <v>4538</v>
      </c>
      <c r="L12" s="347">
        <f>SUM('集計（24.12):集計（25.01)'!L12:L13)</f>
        <v>3533</v>
      </c>
      <c r="M12" s="362">
        <f>IF(ISERROR(K12/L12),"",(K12/L12))</f>
        <v>1.2844607981885083</v>
      </c>
      <c r="N12" s="363"/>
      <c r="O12" s="341"/>
      <c r="P12" s="362" t="str">
        <f>IF(ISERROR(N12/O12),"",(N12/O12))</f>
        <v/>
      </c>
      <c r="R12" s="366"/>
      <c r="AA12" s="247" t="s">
        <v>212</v>
      </c>
      <c r="AB12" s="250">
        <v>2005.07</v>
      </c>
    </row>
    <row r="13" spans="1:28" s="251" customFormat="1" ht="13.5" customHeight="1">
      <c r="A13" s="350"/>
      <c r="B13" s="258" t="s">
        <v>209</v>
      </c>
      <c r="C13" s="159">
        <f>SUM('集計（24.12):集計（25.01)'!C13)</f>
        <v>0</v>
      </c>
      <c r="D13" s="159">
        <f>SUM('集計（24.12):集計（25.01)'!D13)</f>
        <v>0</v>
      </c>
      <c r="E13" s="159">
        <f>SUM('集計（24.12):集計（25.01)'!E13)</f>
        <v>0</v>
      </c>
      <c r="F13" s="159">
        <f>SUM('集計（24.12):集計（25.01)'!F13)</f>
        <v>0</v>
      </c>
      <c r="G13" s="159">
        <f>SUM('集計（24.12):集計（25.01)'!G13)</f>
        <v>0</v>
      </c>
      <c r="H13" s="160"/>
      <c r="I13" s="159">
        <f>SUM('集計（24.12):集計（25.01)'!I13)</f>
        <v>0</v>
      </c>
      <c r="J13" s="159">
        <f>SUM('集計（24.12):集計（25.01)'!J13)</f>
        <v>0</v>
      </c>
      <c r="K13" s="161">
        <f t="shared" si="0"/>
        <v>0</v>
      </c>
      <c r="L13" s="344"/>
      <c r="M13" s="346"/>
      <c r="N13" s="364"/>
      <c r="O13" s="342"/>
      <c r="P13" s="346"/>
      <c r="R13" s="367"/>
      <c r="AB13" s="252"/>
    </row>
    <row r="14" spans="1:28" ht="13.5" customHeight="1">
      <c r="A14" s="349" t="s">
        <v>10</v>
      </c>
      <c r="B14" s="257" t="s">
        <v>207</v>
      </c>
      <c r="C14" s="162">
        <f>SUM('集計（24.12):集計（25.01)'!C14)</f>
        <v>208</v>
      </c>
      <c r="D14" s="162">
        <f>SUM('集計（24.12):集計（25.01)'!D14)</f>
        <v>16</v>
      </c>
      <c r="E14" s="162">
        <f>SUM('集計（24.12):集計（25.01)'!E14)</f>
        <v>13281</v>
      </c>
      <c r="F14" s="162">
        <f>SUM('集計（24.12):集計（25.01)'!F14)</f>
        <v>3680</v>
      </c>
      <c r="G14" s="162">
        <f>SUM('集計（24.12):集計（25.01)'!G14)</f>
        <v>6667</v>
      </c>
      <c r="H14" s="163"/>
      <c r="I14" s="162">
        <f>SUM('集計（24.12):集計（25.01)'!I14)</f>
        <v>519</v>
      </c>
      <c r="J14" s="162">
        <f>SUM('集計（24.12):集計（25.01)'!J14)</f>
        <v>0</v>
      </c>
      <c r="K14" s="164">
        <f t="shared" si="0"/>
        <v>24371</v>
      </c>
      <c r="L14" s="347">
        <f>SUM('集計（24.12):集計（25.01)'!L14:L15)</f>
        <v>28567</v>
      </c>
      <c r="M14" s="362">
        <f>IF(ISERROR(K14/L14),"",(K14/L14))</f>
        <v>0.85311723317114152</v>
      </c>
      <c r="N14" s="363"/>
      <c r="O14" s="341"/>
      <c r="P14" s="362" t="str">
        <f>IF(ISERROR(N14/O14),"",(N14/O14))</f>
        <v/>
      </c>
      <c r="R14" s="366"/>
      <c r="AA14" s="247" t="s">
        <v>213</v>
      </c>
      <c r="AB14" s="250">
        <v>2005.08</v>
      </c>
    </row>
    <row r="15" spans="1:28" s="251" customFormat="1" ht="13.5" customHeight="1">
      <c r="A15" s="350"/>
      <c r="B15" s="258" t="s">
        <v>209</v>
      </c>
      <c r="C15" s="159">
        <f>SUM('集計（24.12):集計（25.01)'!C15)</f>
        <v>10</v>
      </c>
      <c r="D15" s="159">
        <f>SUM('集計（24.12):集計（25.01)'!D15)</f>
        <v>0</v>
      </c>
      <c r="E15" s="159">
        <f>SUM('集計（24.12):集計（25.01)'!E15)</f>
        <v>36</v>
      </c>
      <c r="F15" s="159">
        <f>SUM('集計（24.12):集計（25.01)'!F15)</f>
        <v>56</v>
      </c>
      <c r="G15" s="159">
        <f>SUM('集計（24.12):集計（25.01)'!G15)</f>
        <v>4</v>
      </c>
      <c r="H15" s="160"/>
      <c r="I15" s="159">
        <f>SUM('集計（24.12):集計（25.01)'!I15)</f>
        <v>34</v>
      </c>
      <c r="J15" s="159">
        <f>SUM('集計（24.12):集計（25.01)'!J15)</f>
        <v>0</v>
      </c>
      <c r="K15" s="161">
        <f t="shared" si="0"/>
        <v>140</v>
      </c>
      <c r="L15" s="344"/>
      <c r="M15" s="346"/>
      <c r="N15" s="364"/>
      <c r="O15" s="342"/>
      <c r="P15" s="346"/>
      <c r="R15" s="367"/>
      <c r="AB15" s="252"/>
    </row>
    <row r="16" spans="1:28" ht="13.5" customHeight="1">
      <c r="A16" s="349" t="s">
        <v>319</v>
      </c>
      <c r="B16" s="257" t="s">
        <v>207</v>
      </c>
      <c r="C16" s="162">
        <f>SUM('集計（24.12):集計（25.01)'!C16)</f>
        <v>0</v>
      </c>
      <c r="D16" s="162">
        <f>SUM('集計（24.12):集計（25.01)'!D16)</f>
        <v>0</v>
      </c>
      <c r="E16" s="162">
        <f>SUM('集計（24.12):集計（25.01)'!E16)</f>
        <v>10893</v>
      </c>
      <c r="F16" s="162">
        <f>SUM('集計（24.12):集計（25.01)'!F16)</f>
        <v>0</v>
      </c>
      <c r="G16" s="162">
        <f>SUM('集計（24.12):集計（25.01)'!G16)</f>
        <v>484</v>
      </c>
      <c r="H16" s="163"/>
      <c r="I16" s="162">
        <f>SUM('集計（24.12):集計（25.01)'!I16)</f>
        <v>0</v>
      </c>
      <c r="J16" s="162">
        <f>SUM('集計（24.12):集計（25.01)'!J16)</f>
        <v>0</v>
      </c>
      <c r="K16" s="164">
        <f t="shared" si="0"/>
        <v>11377</v>
      </c>
      <c r="L16" s="347">
        <f>SUM('集計（24.12):集計（25.01)'!L16:L17)</f>
        <v>11200</v>
      </c>
      <c r="M16" s="362">
        <f>IF(ISERROR(K16/L16),"",(K16/L16))</f>
        <v>1.0158035714285714</v>
      </c>
      <c r="N16" s="363"/>
      <c r="O16" s="341"/>
      <c r="P16" s="362" t="str">
        <f>IF(ISERROR(N16/O16),"",(N16/O16))</f>
        <v/>
      </c>
      <c r="R16" s="366"/>
      <c r="AA16" s="247" t="s">
        <v>214</v>
      </c>
      <c r="AB16" s="250">
        <v>2005.09</v>
      </c>
    </row>
    <row r="17" spans="1:28" s="251" customFormat="1" ht="13.5" customHeight="1">
      <c r="A17" s="350"/>
      <c r="B17" s="258" t="s">
        <v>209</v>
      </c>
      <c r="C17" s="159">
        <f>SUM('集計（24.12):集計（25.01)'!C17)</f>
        <v>0</v>
      </c>
      <c r="D17" s="159">
        <f>SUM('集計（24.12):集計（25.01)'!D17)</f>
        <v>0</v>
      </c>
      <c r="E17" s="159">
        <f>SUM('集計（24.12):集計（25.01)'!E17)</f>
        <v>0</v>
      </c>
      <c r="F17" s="159">
        <f>SUM('集計（24.12):集計（25.01)'!F17)</f>
        <v>0</v>
      </c>
      <c r="G17" s="159">
        <f>SUM('集計（24.12):集計（25.01)'!G17)</f>
        <v>0</v>
      </c>
      <c r="H17" s="160"/>
      <c r="I17" s="159">
        <f>SUM('集計（24.12):集計（25.01)'!I17)</f>
        <v>0</v>
      </c>
      <c r="J17" s="159">
        <f>SUM('集計（24.12):集計（25.01)'!J17)</f>
        <v>0</v>
      </c>
      <c r="K17" s="161">
        <f t="shared" si="0"/>
        <v>0</v>
      </c>
      <c r="L17" s="344"/>
      <c r="M17" s="346"/>
      <c r="N17" s="364"/>
      <c r="O17" s="342"/>
      <c r="P17" s="346"/>
      <c r="R17" s="367"/>
      <c r="AB17" s="252"/>
    </row>
    <row r="18" spans="1:28" ht="13.5" customHeight="1">
      <c r="A18" s="349" t="s">
        <v>215</v>
      </c>
      <c r="B18" s="257" t="s">
        <v>207</v>
      </c>
      <c r="C18" s="162">
        <f>SUM('集計（24.12):集計（25.01)'!C18)</f>
        <v>2</v>
      </c>
      <c r="D18" s="162">
        <f>SUM('集計（24.12):集計（25.01)'!D18)</f>
        <v>0</v>
      </c>
      <c r="E18" s="162">
        <f>SUM('集計（24.12):集計（25.01)'!E18)</f>
        <v>1317</v>
      </c>
      <c r="F18" s="162">
        <f>SUM('集計（24.12):集計（25.01)'!F18)</f>
        <v>2</v>
      </c>
      <c r="G18" s="162">
        <f>SUM('集計（24.12):集計（25.01)'!G18)</f>
        <v>9745</v>
      </c>
      <c r="H18" s="163"/>
      <c r="I18" s="162">
        <f>SUM('集計（24.12):集計（25.01)'!I18)</f>
        <v>102</v>
      </c>
      <c r="J18" s="162">
        <f>SUM('集計（24.12):集計（25.01)'!J18)</f>
        <v>0</v>
      </c>
      <c r="K18" s="164">
        <f t="shared" si="0"/>
        <v>11168</v>
      </c>
      <c r="L18" s="347">
        <f>SUM('集計（24.12):集計（25.01)'!L18:L19)</f>
        <v>11205</v>
      </c>
      <c r="M18" s="362">
        <f>IF(ISERROR(K18/L18),"",(K18/L18))</f>
        <v>0.9966979027219991</v>
      </c>
      <c r="N18" s="363"/>
      <c r="O18" s="341"/>
      <c r="P18" s="362" t="str">
        <f>IF(ISERROR(N18/O18),"",(N18/O18))</f>
        <v/>
      </c>
      <c r="R18" s="366"/>
      <c r="AB18" s="250"/>
    </row>
    <row r="19" spans="1:28" s="251" customFormat="1" ht="13.5" customHeight="1">
      <c r="A19" s="350"/>
      <c r="B19" s="258" t="s">
        <v>209</v>
      </c>
      <c r="C19" s="159">
        <f>SUM('集計（24.12):集計（25.01)'!C19)</f>
        <v>0</v>
      </c>
      <c r="D19" s="159">
        <f>SUM('集計（24.12):集計（25.01)'!D19)</f>
        <v>0</v>
      </c>
      <c r="E19" s="159">
        <f>SUM('集計（24.12):集計（25.01)'!E19)</f>
        <v>0</v>
      </c>
      <c r="F19" s="159">
        <f>SUM('集計（24.12):集計（25.01)'!F19)</f>
        <v>0</v>
      </c>
      <c r="G19" s="159">
        <f>SUM('集計（24.12):集計（25.01)'!G19)</f>
        <v>0</v>
      </c>
      <c r="H19" s="160"/>
      <c r="I19" s="159">
        <f>SUM('集計（24.12):集計（25.01)'!I19)</f>
        <v>2</v>
      </c>
      <c r="J19" s="159">
        <f>SUM('集計（24.12):集計（25.01)'!J19)</f>
        <v>0</v>
      </c>
      <c r="K19" s="161">
        <f t="shared" si="0"/>
        <v>2</v>
      </c>
      <c r="L19" s="344"/>
      <c r="M19" s="346"/>
      <c r="N19" s="364"/>
      <c r="O19" s="342"/>
      <c r="P19" s="346"/>
      <c r="R19" s="367"/>
      <c r="AA19" s="251" t="s">
        <v>216</v>
      </c>
      <c r="AB19" s="252" t="s">
        <v>236</v>
      </c>
    </row>
    <row r="20" spans="1:28" ht="13.5" customHeight="1">
      <c r="A20" s="355" t="s">
        <v>235</v>
      </c>
      <c r="B20" s="257" t="s">
        <v>207</v>
      </c>
      <c r="C20" s="165">
        <f>SUM('集計（24.12):集計（25.01)'!C20)</f>
        <v>792</v>
      </c>
      <c r="D20" s="165">
        <f>SUM('集計（24.12):集計（25.01)'!D20)</f>
        <v>228</v>
      </c>
      <c r="E20" s="165">
        <f>SUM('集計（24.12):集計（25.01)'!E20)</f>
        <v>70142</v>
      </c>
      <c r="F20" s="165">
        <f>SUM('集計（24.12):集計（25.01)'!F20)</f>
        <v>10358</v>
      </c>
      <c r="G20" s="165">
        <f>SUM('集計（24.12):集計（25.01)'!G20)</f>
        <v>36939</v>
      </c>
      <c r="H20" s="166"/>
      <c r="I20" s="165">
        <f>SUM('集計（24.12):集計（25.01)'!I20)</f>
        <v>1428</v>
      </c>
      <c r="J20" s="165">
        <f>SUM('集計（24.12):集計（25.01)'!J20)</f>
        <v>0</v>
      </c>
      <c r="K20" s="167">
        <f t="shared" si="0"/>
        <v>119887</v>
      </c>
      <c r="L20" s="347">
        <f>SUM('集計（24.12):集計（25.01)'!L20:L21)</f>
        <v>119835</v>
      </c>
      <c r="M20" s="362">
        <f>IF(ISERROR(K20/L20),"",(K20/L20))</f>
        <v>1.0004339299870655</v>
      </c>
      <c r="N20" s="363"/>
      <c r="O20" s="341"/>
      <c r="P20" s="362" t="str">
        <f>IF(ISERROR(N20/O20),"",(N20/O20))</f>
        <v/>
      </c>
      <c r="R20" s="366"/>
      <c r="AB20" s="250"/>
    </row>
    <row r="21" spans="1:28" s="251" customFormat="1" ht="13.5" customHeight="1">
      <c r="A21" s="356"/>
      <c r="B21" s="260" t="s">
        <v>209</v>
      </c>
      <c r="C21" s="168">
        <f>SUM('集計（24.12):集計（25.01)'!C21)</f>
        <v>112</v>
      </c>
      <c r="D21" s="168">
        <f>SUM('集計（24.12):集計（25.01)'!D21)</f>
        <v>26</v>
      </c>
      <c r="E21" s="168">
        <f>SUM('集計（24.12):集計（25.01)'!E21)</f>
        <v>160</v>
      </c>
      <c r="F21" s="168">
        <f>SUM('集計（24.12):集計（25.01)'!F21)</f>
        <v>88</v>
      </c>
      <c r="G21" s="168">
        <f>SUM('集計（24.12):集計（25.01)'!G21)</f>
        <v>740</v>
      </c>
      <c r="H21" s="169"/>
      <c r="I21" s="168">
        <f>SUM('集計（24.12):集計（25.01)'!I21)</f>
        <v>186</v>
      </c>
      <c r="J21" s="168">
        <f>SUM('集計（24.12):集計（25.01)'!J21)</f>
        <v>0</v>
      </c>
      <c r="K21" s="170">
        <f t="shared" si="0"/>
        <v>1312</v>
      </c>
      <c r="L21" s="402"/>
      <c r="M21" s="403"/>
      <c r="N21" s="404"/>
      <c r="O21" s="405"/>
      <c r="P21" s="403"/>
      <c r="R21" s="367"/>
      <c r="AA21" s="251" t="s">
        <v>217</v>
      </c>
      <c r="AB21" s="252">
        <v>2005.11</v>
      </c>
    </row>
    <row r="22" spans="1:28" ht="13.5" customHeight="1">
      <c r="A22" s="406" t="s">
        <v>5</v>
      </c>
      <c r="B22" s="256" t="s">
        <v>207</v>
      </c>
      <c r="C22" s="162">
        <f>SUM('集計（24.12):集計（25.01)'!C22)</f>
        <v>2472</v>
      </c>
      <c r="D22" s="162">
        <f>SUM('集計（24.12):集計（25.01)'!D22)</f>
        <v>314</v>
      </c>
      <c r="E22" s="162">
        <f>SUM('集計（24.12):集計（25.01)'!E22)</f>
        <v>0</v>
      </c>
      <c r="F22" s="162">
        <f>SUM('集計（24.12):集計（25.01)'!F22)</f>
        <v>375</v>
      </c>
      <c r="G22" s="162">
        <f>SUM('集計（24.12):集計（25.01)'!G22)</f>
        <v>0</v>
      </c>
      <c r="H22" s="163"/>
      <c r="I22" s="162">
        <f>SUM('集計（24.12):集計（25.01)'!I22)</f>
        <v>1429</v>
      </c>
      <c r="J22" s="162">
        <f>SUM('集計（24.12):集計（25.01)'!J22)</f>
        <v>0</v>
      </c>
      <c r="K22" s="164">
        <f t="shared" si="0"/>
        <v>4590</v>
      </c>
      <c r="L22" s="343">
        <f>SUM('集計（24.12):集計（25.01)'!L22:L23)</f>
        <v>5109</v>
      </c>
      <c r="M22" s="345">
        <f>IF(ISERROR(K22/L22),"",(K22/L22))</f>
        <v>0.89841456253669993</v>
      </c>
      <c r="N22" s="391"/>
      <c r="O22" s="400"/>
      <c r="P22" s="345" t="str">
        <f>IF(ISERROR(N22/O22),"",(N22/O22))</f>
        <v/>
      </c>
      <c r="R22" s="366"/>
      <c r="AB22" s="250"/>
    </row>
    <row r="23" spans="1:28" s="251" customFormat="1" ht="13.5" customHeight="1">
      <c r="A23" s="350"/>
      <c r="B23" s="258" t="s">
        <v>209</v>
      </c>
      <c r="C23" s="159">
        <f>SUM('集計（24.12):集計（25.01)'!C23)</f>
        <v>1250</v>
      </c>
      <c r="D23" s="159">
        <f>SUM('集計（24.12):集計（25.01)'!D23)</f>
        <v>273</v>
      </c>
      <c r="E23" s="159">
        <f>SUM('集計（24.12):集計（25.01)'!E23)</f>
        <v>0</v>
      </c>
      <c r="F23" s="159">
        <f>SUM('集計（24.12):集計（25.01)'!F23)</f>
        <v>18</v>
      </c>
      <c r="G23" s="159">
        <f>SUM('集計（24.12):集計（25.01)'!G23)</f>
        <v>0</v>
      </c>
      <c r="H23" s="160"/>
      <c r="I23" s="159">
        <f>SUM('集計（24.12):集計（25.01)'!I23)</f>
        <v>734</v>
      </c>
      <c r="J23" s="159">
        <f>SUM('集計（24.12):集計（25.01)'!J23)</f>
        <v>0</v>
      </c>
      <c r="K23" s="172">
        <f t="shared" si="0"/>
        <v>2275</v>
      </c>
      <c r="L23" s="344"/>
      <c r="M23" s="346"/>
      <c r="N23" s="364"/>
      <c r="O23" s="342"/>
      <c r="P23" s="346"/>
      <c r="R23" s="367"/>
      <c r="AA23" s="251" t="s">
        <v>219</v>
      </c>
      <c r="AB23" s="252">
        <v>2005.12</v>
      </c>
    </row>
    <row r="24" spans="1:28" ht="13.5" customHeight="1">
      <c r="A24" s="349" t="s">
        <v>18</v>
      </c>
      <c r="B24" s="257" t="s">
        <v>207</v>
      </c>
      <c r="C24" s="162">
        <f>SUM('集計（24.12):集計（25.01)'!C24)</f>
        <v>4330</v>
      </c>
      <c r="D24" s="162">
        <f>SUM('集計（24.12):集計（25.01)'!D24)</f>
        <v>248</v>
      </c>
      <c r="E24" s="162">
        <f>SUM('集計（24.12):集計（25.01)'!E24)</f>
        <v>0</v>
      </c>
      <c r="F24" s="162">
        <f>SUM('集計（24.12):集計（25.01)'!F24)</f>
        <v>1274</v>
      </c>
      <c r="G24" s="162">
        <f>SUM('集計（24.12):集計（25.01)'!G24)</f>
        <v>0</v>
      </c>
      <c r="H24" s="163"/>
      <c r="I24" s="162">
        <f>SUM('集計（24.12):集計（25.01)'!I24)</f>
        <v>2356</v>
      </c>
      <c r="J24" s="162">
        <f>SUM('集計（24.12):集計（25.01)'!J24)</f>
        <v>0</v>
      </c>
      <c r="K24" s="164">
        <f t="shared" si="0"/>
        <v>8208</v>
      </c>
      <c r="L24" s="347">
        <f>SUM('集計（24.12):集計（25.01)'!L24:L25)</f>
        <v>6961</v>
      </c>
      <c r="M24" s="362">
        <f>IF(ISERROR(K24/L24),"",(K24/L24))</f>
        <v>1.1791409280275822</v>
      </c>
      <c r="N24" s="363"/>
      <c r="O24" s="341"/>
      <c r="P24" s="362" t="str">
        <f>IF(ISERROR(N24/O24),"",(N24/O24))</f>
        <v/>
      </c>
      <c r="R24" s="366"/>
      <c r="AB24" s="250"/>
    </row>
    <row r="25" spans="1:28" s="251" customFormat="1" ht="13.5" customHeight="1">
      <c r="A25" s="350"/>
      <c r="B25" s="258" t="s">
        <v>209</v>
      </c>
      <c r="C25" s="159">
        <f>SUM('集計（24.12):集計（25.01)'!C25)</f>
        <v>2538</v>
      </c>
      <c r="D25" s="159">
        <f>SUM('集計（24.12):集計（25.01)'!D25)</f>
        <v>211</v>
      </c>
      <c r="E25" s="159">
        <f>SUM('集計（24.12):集計（25.01)'!E25)</f>
        <v>0</v>
      </c>
      <c r="F25" s="159">
        <f>SUM('集計（24.12):集計（25.01)'!F25)</f>
        <v>86</v>
      </c>
      <c r="G25" s="159">
        <f>SUM('集計（24.12):集計（25.01)'!G25)</f>
        <v>0</v>
      </c>
      <c r="H25" s="160"/>
      <c r="I25" s="159">
        <f>SUM('集計（24.12):集計（25.01)'!I25)</f>
        <v>1433</v>
      </c>
      <c r="J25" s="159">
        <f>SUM('集計（24.12):集計（25.01)'!J25)</f>
        <v>0</v>
      </c>
      <c r="K25" s="161">
        <f t="shared" si="0"/>
        <v>4268</v>
      </c>
      <c r="L25" s="344"/>
      <c r="M25" s="346"/>
      <c r="N25" s="364"/>
      <c r="O25" s="342"/>
      <c r="P25" s="346"/>
      <c r="R25" s="367"/>
    </row>
    <row r="26" spans="1:28" ht="13.5" customHeight="1">
      <c r="A26" s="355" t="s">
        <v>8</v>
      </c>
      <c r="B26" s="257" t="s">
        <v>207</v>
      </c>
      <c r="C26" s="173">
        <f>SUM('集計（24.12):集計（25.01)'!C26)</f>
        <v>2590</v>
      </c>
      <c r="D26" s="173">
        <f>SUM('集計（24.12):集計（25.01)'!D26)</f>
        <v>242</v>
      </c>
      <c r="E26" s="173">
        <f>SUM('集計（24.12):集計（25.01)'!E26)</f>
        <v>0</v>
      </c>
      <c r="F26" s="173">
        <f>SUM('集計（24.12):集計（25.01)'!F26)</f>
        <v>875</v>
      </c>
      <c r="G26" s="173">
        <f>SUM('集計（24.12):集計（25.01)'!G26)</f>
        <v>0</v>
      </c>
      <c r="H26" s="173"/>
      <c r="I26" s="173">
        <f>SUM('集計（24.12):集計（25.01)'!I26)</f>
        <v>677</v>
      </c>
      <c r="J26" s="174">
        <f>SUM('集計（24.12):集計（25.01)'!J26)</f>
        <v>0</v>
      </c>
      <c r="K26" s="175">
        <f t="shared" si="0"/>
        <v>4384</v>
      </c>
      <c r="L26" s="347">
        <f>SUM('集計（24.12):集計（25.01)'!L26:L27)</f>
        <v>5318</v>
      </c>
      <c r="M26" s="362">
        <f>IF(ISERROR(K26/L26),"",(K26/L26))</f>
        <v>0.82437006393380974</v>
      </c>
      <c r="N26" s="341"/>
      <c r="O26" s="341"/>
      <c r="P26" s="362" t="str">
        <f>IF(ISERROR(N26/O26),"",(N26/O26))</f>
        <v/>
      </c>
      <c r="R26" s="366"/>
    </row>
    <row r="27" spans="1:28" s="251" customFormat="1" ht="13.5" customHeight="1">
      <c r="A27" s="354"/>
      <c r="B27" s="258" t="s">
        <v>209</v>
      </c>
      <c r="C27" s="176">
        <f>SUM('集計（24.12):集計（25.01)'!C27)</f>
        <v>874</v>
      </c>
      <c r="D27" s="176">
        <f>SUM('集計（24.12):集計（25.01)'!D27)</f>
        <v>123</v>
      </c>
      <c r="E27" s="176">
        <f>SUM('集計（24.12):集計（25.01)'!E27)</f>
        <v>0</v>
      </c>
      <c r="F27" s="176">
        <f>SUM('集計（24.12):集計（25.01)'!F27)</f>
        <v>47</v>
      </c>
      <c r="G27" s="176">
        <f>SUM('集計（24.12):集計（25.01)'!G27)</f>
        <v>0</v>
      </c>
      <c r="H27" s="177"/>
      <c r="I27" s="176">
        <f>SUM('集計（24.12):集計（25.01)'!I27)</f>
        <v>223</v>
      </c>
      <c r="J27" s="176">
        <f>SUM('集計（24.12):集計（25.01)'!J27)</f>
        <v>0</v>
      </c>
      <c r="K27" s="178">
        <f t="shared" si="0"/>
        <v>1267</v>
      </c>
      <c r="L27" s="344"/>
      <c r="M27" s="346"/>
      <c r="N27" s="342"/>
      <c r="O27" s="342"/>
      <c r="P27" s="346"/>
      <c r="R27" s="367"/>
    </row>
    <row r="28" spans="1:28" ht="13.5" customHeight="1">
      <c r="A28" s="355" t="s">
        <v>321</v>
      </c>
      <c r="B28" s="257" t="s">
        <v>207</v>
      </c>
      <c r="C28" s="165">
        <f>SUM('集計（24.12):集計（25.01)'!C28)</f>
        <v>980</v>
      </c>
      <c r="D28" s="165">
        <f>SUM('集計（24.12):集計（25.01)'!D28)</f>
        <v>0</v>
      </c>
      <c r="E28" s="165">
        <f>SUM('集計（24.12):集計（25.01)'!E28)</f>
        <v>0</v>
      </c>
      <c r="F28" s="165">
        <f>SUM('集計（24.12):集計（25.01)'!F28)</f>
        <v>2</v>
      </c>
      <c r="G28" s="165">
        <f>SUM('集計（24.12):集計（25.01)'!G28)</f>
        <v>0</v>
      </c>
      <c r="H28" s="166"/>
      <c r="I28" s="165">
        <f>SUM('集計（24.12):集計（25.01)'!I28)</f>
        <v>147</v>
      </c>
      <c r="J28" s="165">
        <f>SUM('集計（24.12):集計（25.01)'!J28)</f>
        <v>0</v>
      </c>
      <c r="K28" s="167">
        <f t="shared" si="0"/>
        <v>1129</v>
      </c>
      <c r="L28" s="347">
        <f>SUM('集計（24.12):集計（25.01)'!L28:L29)</f>
        <v>1047</v>
      </c>
      <c r="M28" s="362">
        <f>IF(ISERROR(K28/L28),"",(K28/L28))</f>
        <v>1.0783190066857689</v>
      </c>
      <c r="N28" s="363"/>
      <c r="O28" s="341"/>
      <c r="P28" s="362" t="str">
        <f>IF(ISERROR(N28/O28),"",(N28/O28))</f>
        <v/>
      </c>
      <c r="R28" s="366"/>
    </row>
    <row r="29" spans="1:28" s="251" customFormat="1" ht="13.5" customHeight="1">
      <c r="A29" s="354"/>
      <c r="B29" s="258" t="s">
        <v>209</v>
      </c>
      <c r="C29" s="159">
        <f>SUM('集計（24.12):集計（25.01)'!C29)</f>
        <v>883</v>
      </c>
      <c r="D29" s="159">
        <f>SUM('集計（24.12):集計（25.01)'!D29)</f>
        <v>0</v>
      </c>
      <c r="E29" s="159">
        <f>SUM('集計（24.12):集計（25.01)'!E29)</f>
        <v>0</v>
      </c>
      <c r="F29" s="159">
        <f>SUM('集計（24.12):集計（25.01)'!F29)</f>
        <v>0</v>
      </c>
      <c r="G29" s="159">
        <f>SUM('集計（24.12):集計（25.01)'!G29)</f>
        <v>0</v>
      </c>
      <c r="H29" s="160"/>
      <c r="I29" s="159">
        <f>SUM('集計（24.12):集計（25.01)'!I29)</f>
        <v>94</v>
      </c>
      <c r="J29" s="159">
        <f>SUM('集計（24.12):集計（25.01)'!J29)</f>
        <v>0</v>
      </c>
      <c r="K29" s="161">
        <f t="shared" si="0"/>
        <v>977</v>
      </c>
      <c r="L29" s="344"/>
      <c r="M29" s="346"/>
      <c r="N29" s="364"/>
      <c r="O29" s="342"/>
      <c r="P29" s="346"/>
      <c r="R29" s="367"/>
    </row>
    <row r="30" spans="1:28" ht="13.5" customHeight="1">
      <c r="A30" s="401" t="s">
        <v>220</v>
      </c>
      <c r="B30" s="257" t="s">
        <v>207</v>
      </c>
      <c r="C30" s="162">
        <f>SUM('集計（24.12):集計（25.01)'!C30)</f>
        <v>1082</v>
      </c>
      <c r="D30" s="162">
        <f>SUM('集計（24.12):集計（25.01)'!D30)</f>
        <v>10</v>
      </c>
      <c r="E30" s="162">
        <f>SUM('集計（24.12):集計（25.01)'!E30)</f>
        <v>0</v>
      </c>
      <c r="F30" s="162">
        <f>SUM('集計（24.12):集計（25.01)'!F30)</f>
        <v>12</v>
      </c>
      <c r="G30" s="162">
        <f>SUM('集計（24.12):集計（25.01)'!G30)</f>
        <v>2</v>
      </c>
      <c r="H30" s="163"/>
      <c r="I30" s="162">
        <f>SUM('集計（24.12):集計（25.01)'!I30)</f>
        <v>336</v>
      </c>
      <c r="J30" s="162">
        <f>SUM('集計（24.12):集計（25.01)'!J30)</f>
        <v>421</v>
      </c>
      <c r="K30" s="164">
        <f t="shared" si="0"/>
        <v>1863</v>
      </c>
      <c r="L30" s="347">
        <f>SUM('集計（24.12):集計（25.01)'!L30:L31)</f>
        <v>1704</v>
      </c>
      <c r="M30" s="362">
        <f>IF(ISERROR(K30/L30),"",(K30/L30))</f>
        <v>1.0933098591549295</v>
      </c>
      <c r="N30" s="363"/>
      <c r="O30" s="341"/>
      <c r="P30" s="362" t="str">
        <f>IF(ISERROR(N30/O30),"",(N30/O30))</f>
        <v/>
      </c>
      <c r="R30" s="366"/>
    </row>
    <row r="31" spans="1:28" s="251" customFormat="1" ht="13.5" customHeight="1">
      <c r="A31" s="401"/>
      <c r="B31" s="258" t="s">
        <v>209</v>
      </c>
      <c r="C31" s="159">
        <f>SUM('集計（24.12):集計（25.01)'!C31)</f>
        <v>661</v>
      </c>
      <c r="D31" s="159">
        <f>SUM('集計（24.12):集計（25.01)'!D31)</f>
        <v>8</v>
      </c>
      <c r="E31" s="159">
        <f>SUM('集計（24.12):集計（25.01)'!E31)</f>
        <v>0</v>
      </c>
      <c r="F31" s="159">
        <f>SUM('集計（24.12):集計（25.01)'!F31)</f>
        <v>0</v>
      </c>
      <c r="G31" s="159">
        <f>SUM('集計（24.12):集計（25.01)'!G31)</f>
        <v>0</v>
      </c>
      <c r="H31" s="160"/>
      <c r="I31" s="159">
        <f>SUM('集計（24.12):集計（25.01)'!I31)</f>
        <v>79</v>
      </c>
      <c r="J31" s="159">
        <f>SUM('集計（24.12):集計（25.01)'!J31)</f>
        <v>14</v>
      </c>
      <c r="K31" s="161">
        <f t="shared" si="0"/>
        <v>762</v>
      </c>
      <c r="L31" s="344"/>
      <c r="M31" s="346"/>
      <c r="N31" s="364"/>
      <c r="O31" s="342"/>
      <c r="P31" s="346"/>
      <c r="R31" s="367"/>
    </row>
    <row r="32" spans="1:28" ht="13.5" customHeight="1">
      <c r="A32" s="259" t="s">
        <v>13</v>
      </c>
      <c r="B32" s="256" t="s">
        <v>207</v>
      </c>
      <c r="C32" s="162">
        <f>SUM('集計（24.12):集計（25.01)'!C32)</f>
        <v>405</v>
      </c>
      <c r="D32" s="162">
        <f>SUM('集計（24.12):集計（25.01)'!D32)</f>
        <v>43</v>
      </c>
      <c r="E32" s="162">
        <f>SUM('集計（24.12):集計（25.01)'!E32)</f>
        <v>30196</v>
      </c>
      <c r="F32" s="162">
        <f>SUM('集計（24.12):集計（25.01)'!F32)</f>
        <v>508</v>
      </c>
      <c r="G32" s="162">
        <f>SUM('集計（24.12):集計（25.01)'!G32)</f>
        <v>2106</v>
      </c>
      <c r="H32" s="163"/>
      <c r="I32" s="162">
        <f>SUM('集計（24.12):集計（25.01)'!I32)</f>
        <v>250</v>
      </c>
      <c r="J32" s="162">
        <f>SUM('集計（24.12):集計（25.01)'!J32)</f>
        <v>3</v>
      </c>
      <c r="K32" s="164">
        <f t="shared" si="0"/>
        <v>33511</v>
      </c>
      <c r="L32" s="347">
        <f>SUM('集計（24.12):集計（25.01)'!L32:L33)</f>
        <v>31740</v>
      </c>
      <c r="M32" s="362">
        <f>IF(ISERROR(K32/L32),"",(K32/L32))</f>
        <v>1.0557971014492753</v>
      </c>
      <c r="N32" s="363"/>
      <c r="O32" s="341"/>
      <c r="P32" s="362" t="str">
        <f>IF(ISERROR(N32/O32),"",(N32/O32))</f>
        <v/>
      </c>
      <c r="R32" s="366"/>
    </row>
    <row r="33" spans="1:18" s="251" customFormat="1" ht="13.5" customHeight="1" thickBot="1">
      <c r="A33" s="261" t="s">
        <v>221</v>
      </c>
      <c r="B33" s="256" t="s">
        <v>209</v>
      </c>
      <c r="C33" s="176">
        <f>SUM('集計（24.12):集計（25.01)'!C33)</f>
        <v>136</v>
      </c>
      <c r="D33" s="176">
        <f>SUM('集計（24.12):集計（25.01)'!D33)</f>
        <v>38</v>
      </c>
      <c r="E33" s="176">
        <f>SUM('集計（24.12):集計（25.01)'!E33)</f>
        <v>8</v>
      </c>
      <c r="F33" s="176">
        <f>SUM('集計（24.12):集計（25.01)'!F33)</f>
        <v>3</v>
      </c>
      <c r="G33" s="176">
        <f>SUM('集計（24.12):集計（25.01)'!G33)</f>
        <v>0</v>
      </c>
      <c r="H33" s="177"/>
      <c r="I33" s="176">
        <f>SUM('集計（24.12):集計（25.01)'!I33)</f>
        <v>0</v>
      </c>
      <c r="J33" s="176">
        <f>SUM('集計（24.12):集計（25.01)'!J33)</f>
        <v>0</v>
      </c>
      <c r="K33" s="178">
        <f t="shared" si="0"/>
        <v>185</v>
      </c>
      <c r="L33" s="343"/>
      <c r="M33" s="345"/>
      <c r="N33" s="391"/>
      <c r="O33" s="400"/>
      <c r="P33" s="345"/>
      <c r="R33" s="376"/>
    </row>
    <row r="34" spans="1:18" ht="14.25" customHeight="1">
      <c r="A34" s="392" t="s">
        <v>222</v>
      </c>
      <c r="B34" s="262" t="s">
        <v>207</v>
      </c>
      <c r="C34" s="179">
        <f>C6+C8+C10+C12+C14+C16+C18+C20+C22+C24+C26+C28+C30+C32</f>
        <v>12921</v>
      </c>
      <c r="D34" s="179">
        <f>SUM('集計（24.12):集計（25.01)'!D34)</f>
        <v>1103</v>
      </c>
      <c r="E34" s="179">
        <f>SUM('集計（24.12):集計（25.01)'!E34)</f>
        <v>161814</v>
      </c>
      <c r="F34" s="179">
        <f>SUM('集計（24.12):集計（25.01)'!F34)</f>
        <v>17840</v>
      </c>
      <c r="G34" s="179">
        <f>SUM('集計（24.12):集計（25.01)'!G34)</f>
        <v>74086</v>
      </c>
      <c r="H34" s="179">
        <f>H6+H8+H10+H12+H14+H16+H18+H20+H22+H24+H26+H28+H30+H32</f>
        <v>0</v>
      </c>
      <c r="I34" s="179">
        <f>SUM('集計（24.12):集計（25.01)'!I34)</f>
        <v>7348</v>
      </c>
      <c r="J34" s="179">
        <f>SUM('集計（24.12):集計（25.01)'!J34)</f>
        <v>432</v>
      </c>
      <c r="K34" s="180">
        <f>K6+K8+K10+K12+K14+K16+K18+K20+K22+K24+K26+K28+K30+K32</f>
        <v>275544</v>
      </c>
      <c r="L34" s="389">
        <f>SUM(L6:L33)</f>
        <v>280089</v>
      </c>
      <c r="M34" s="394">
        <f>IF(ISERROR(K34/L34),"",(K34/L34))</f>
        <v>0.9837730150059445</v>
      </c>
      <c r="N34" s="396">
        <f>SUM(N6:N33)</f>
        <v>0</v>
      </c>
      <c r="O34" s="398">
        <f>SUM(O6:O33)</f>
        <v>0</v>
      </c>
      <c r="P34" s="387" t="str">
        <f>IF(ISERROR(N34/O34),"",(N34/O34))</f>
        <v/>
      </c>
      <c r="Q34" s="253"/>
    </row>
    <row r="35" spans="1:18" ht="14.25" customHeight="1" thickBot="1">
      <c r="A35" s="393"/>
      <c r="B35" s="263" t="s">
        <v>209</v>
      </c>
      <c r="C35" s="181">
        <f>C7+C9+C11+C13+C15+C17+C19+C21+C23+C25+C27+C29+C31+C33</f>
        <v>6464</v>
      </c>
      <c r="D35" s="181">
        <f>SUM('集計（24.12):集計（25.01)'!D35)</f>
        <v>679</v>
      </c>
      <c r="E35" s="181">
        <f>SUM('集計（24.12):集計（25.01)'!E35)</f>
        <v>208</v>
      </c>
      <c r="F35" s="181">
        <f>SUM('集計（24.12):集計（25.01)'!F35)</f>
        <v>299</v>
      </c>
      <c r="G35" s="181">
        <f>SUM('集計（24.12):集計（25.01)'!G35)</f>
        <v>825</v>
      </c>
      <c r="H35" s="181">
        <f>H7+H9+H11+H13+H15+H17+H19+H21+H23+H25+H27+H29+H31+H33</f>
        <v>0</v>
      </c>
      <c r="I35" s="181">
        <f>SUM('集計（24.12):集計（25.01)'!I35)</f>
        <v>2787</v>
      </c>
      <c r="J35" s="181">
        <f>SUM('集計（24.12):集計（25.01)'!J35)</f>
        <v>14</v>
      </c>
      <c r="K35" s="182">
        <f>K7+K9+K11+K13+K15+K17+K19+K21+K23+K25+K27+K29+K31+K33</f>
        <v>11276</v>
      </c>
      <c r="L35" s="390"/>
      <c r="M35" s="395"/>
      <c r="N35" s="397"/>
      <c r="O35" s="399"/>
      <c r="P35" s="388"/>
      <c r="Q35" s="253"/>
      <c r="R35" s="253">
        <f>SUM(R6:R34)</f>
        <v>0</v>
      </c>
    </row>
    <row r="36" spans="1:18" ht="13.5" customHeight="1">
      <c r="A36" s="379" t="s">
        <v>223</v>
      </c>
      <c r="B36" s="380"/>
      <c r="C36" s="171">
        <f>SUM('集計（24.12):集計（25.01)'!C36)</f>
        <v>13284</v>
      </c>
      <c r="D36" s="171">
        <f>SUM('集計（24.12):集計（25.01)'!D36)</f>
        <v>1101</v>
      </c>
      <c r="E36" s="171">
        <f>SUM('集計（24.12):集計（25.01)'!E36)</f>
        <v>171218</v>
      </c>
      <c r="F36" s="171">
        <f>SUM('集計（24.12):集計（25.01)'!F36)</f>
        <v>16321</v>
      </c>
      <c r="G36" s="171">
        <f>SUM('集計（24.12):集計（25.01)'!G36)</f>
        <v>70683</v>
      </c>
      <c r="H36" s="171">
        <f>SUM('集計（24.12):集計（25.01)'!H36)</f>
        <v>0</v>
      </c>
      <c r="I36" s="171">
        <f>SUM('集計（24.12):集計（25.01)'!I36)</f>
        <v>7063</v>
      </c>
      <c r="J36" s="171">
        <f>SUM('集計（24.12):集計（25.01)'!J36)</f>
        <v>419</v>
      </c>
      <c r="K36" s="184">
        <f>SUM(C36:J36)</f>
        <v>280089</v>
      </c>
      <c r="L36" s="185"/>
      <c r="M36" s="186"/>
      <c r="N36" s="187"/>
      <c r="O36" s="188"/>
      <c r="P36" s="189"/>
    </row>
    <row r="37" spans="1:18" ht="13.5" customHeight="1">
      <c r="A37" s="381" t="s">
        <v>224</v>
      </c>
      <c r="B37" s="382"/>
      <c r="C37" s="267">
        <f t="shared" ref="C37:K37" si="1">IF(ISERROR(C34/C36),"",(C34/C36))</f>
        <v>0.97267389340560073</v>
      </c>
      <c r="D37" s="267">
        <f t="shared" si="1"/>
        <v>1.0018165304268847</v>
      </c>
      <c r="E37" s="267">
        <f t="shared" si="1"/>
        <v>0.94507586819142853</v>
      </c>
      <c r="F37" s="267">
        <f t="shared" si="1"/>
        <v>1.0930702775565222</v>
      </c>
      <c r="G37" s="267">
        <f t="shared" si="1"/>
        <v>1.0481445326316088</v>
      </c>
      <c r="H37" s="267" t="str">
        <f t="shared" si="1"/>
        <v/>
      </c>
      <c r="I37" s="267">
        <f t="shared" si="1"/>
        <v>1.0403511255840294</v>
      </c>
      <c r="J37" s="267">
        <f t="shared" si="1"/>
        <v>1.0310262529832936</v>
      </c>
      <c r="K37" s="268">
        <f t="shared" si="1"/>
        <v>0.9837730150059445</v>
      </c>
      <c r="L37" s="190"/>
      <c r="M37" s="191"/>
      <c r="N37" s="192"/>
      <c r="O37" s="193"/>
      <c r="P37" s="190"/>
    </row>
    <row r="38" spans="1:18" ht="13.5" customHeight="1">
      <c r="A38" s="383" t="s">
        <v>320</v>
      </c>
      <c r="B38" s="384"/>
      <c r="C38" s="171">
        <f>SUM('集計（24.12):集計（25.01)'!C38)</f>
        <v>13137</v>
      </c>
      <c r="D38" s="171">
        <f>SUM('集計（24.12):集計（25.01)'!D38)</f>
        <v>1094</v>
      </c>
      <c r="E38" s="171">
        <f>SUM('集計（24.12):集計（25.01)'!E38)</f>
        <v>163921</v>
      </c>
      <c r="F38" s="171">
        <f>SUM('集計（24.12):集計（25.01)'!F38)</f>
        <v>17765</v>
      </c>
      <c r="G38" s="171">
        <f>SUM('集計（24.12):集計（25.01)'!G38)</f>
        <v>73817</v>
      </c>
      <c r="H38" s="171">
        <f>SUM('集計（24.12):集計（25.01)'!H38)</f>
        <v>0</v>
      </c>
      <c r="I38" s="171">
        <f>SUM('集計（24.12):集計（25.01)'!I38)</f>
        <v>7246</v>
      </c>
      <c r="J38" s="171">
        <f>SUM('集計（24.12):集計（25.01)'!J38)</f>
        <v>441</v>
      </c>
      <c r="K38" s="195">
        <f>SUM(C38:J38)</f>
        <v>277421</v>
      </c>
      <c r="L38" s="196"/>
      <c r="M38" s="197"/>
      <c r="N38" s="198"/>
      <c r="O38" s="199"/>
      <c r="P38" s="200"/>
    </row>
    <row r="39" spans="1:18" ht="13.5" customHeight="1">
      <c r="A39" s="381" t="s">
        <v>226</v>
      </c>
      <c r="B39" s="382"/>
      <c r="C39" s="267">
        <f t="shared" ref="C39:K39" si="2">IF(ISERROR(C34/C38),"",(C34/C38))</f>
        <v>0.98355788992920756</v>
      </c>
      <c r="D39" s="267">
        <f t="shared" si="2"/>
        <v>1.0082266910420474</v>
      </c>
      <c r="E39" s="267">
        <f t="shared" si="2"/>
        <v>0.98714624727765199</v>
      </c>
      <c r="F39" s="267">
        <f t="shared" si="2"/>
        <v>1.004221784407543</v>
      </c>
      <c r="G39" s="267">
        <f t="shared" si="2"/>
        <v>1.0036441470122059</v>
      </c>
      <c r="H39" s="267" t="str">
        <f t="shared" si="2"/>
        <v/>
      </c>
      <c r="I39" s="267">
        <f t="shared" si="2"/>
        <v>1.0140767319900634</v>
      </c>
      <c r="J39" s="267">
        <f t="shared" si="2"/>
        <v>0.97959183673469385</v>
      </c>
      <c r="K39" s="268">
        <f t="shared" si="2"/>
        <v>0.99323410989074368</v>
      </c>
      <c r="L39" s="201"/>
      <c r="M39" s="191"/>
      <c r="N39" s="202"/>
      <c r="O39" s="193"/>
      <c r="P39" s="190"/>
    </row>
    <row r="40" spans="1:18" ht="13.5" customHeight="1">
      <c r="A40" s="385" t="s">
        <v>227</v>
      </c>
      <c r="B40" s="386"/>
      <c r="C40" s="171">
        <f>SUM('集計（24.12):集計（25.01)'!C40)</f>
        <v>86980</v>
      </c>
      <c r="D40" s="171">
        <f>SUM('集計（24.12):集計（25.01)'!D40)</f>
        <v>7941</v>
      </c>
      <c r="E40" s="171">
        <f>SUM('集計（24.12):集計（25.01)'!E40)</f>
        <v>1127076</v>
      </c>
      <c r="F40" s="171">
        <f>SUM('集計（24.12):集計（25.01)'!F40)</f>
        <v>114378</v>
      </c>
      <c r="G40" s="171">
        <f>SUM('集計（24.12):集計（25.01)'!G40)</f>
        <v>512056</v>
      </c>
      <c r="H40" s="171">
        <f>SUM('集計（24.12):集計（25.01)'!H40)</f>
        <v>0</v>
      </c>
      <c r="I40" s="171">
        <f>SUM('集計（24.12):集計（25.01)'!I40)</f>
        <v>49338</v>
      </c>
      <c r="J40" s="171">
        <f>SUM('集計（24.12):集計（25.01)'!J40)</f>
        <v>3010</v>
      </c>
      <c r="K40" s="195">
        <f>SUM(C40:J40)</f>
        <v>1900779</v>
      </c>
      <c r="L40" s="204"/>
      <c r="M40" s="197"/>
      <c r="N40" s="198"/>
      <c r="O40" s="199"/>
      <c r="P40" s="200"/>
    </row>
    <row r="41" spans="1:18" ht="13.5" customHeight="1">
      <c r="A41" s="379" t="s">
        <v>228</v>
      </c>
      <c r="B41" s="380"/>
      <c r="C41" s="171">
        <f>SUM('集計（24.12):集計（25.01)'!C41)</f>
        <v>85203</v>
      </c>
      <c r="D41" s="171">
        <f>SUM('集計（24.12):集計（25.01)'!D41)</f>
        <v>7015</v>
      </c>
      <c r="E41" s="171">
        <f>SUM('集計（24.12):集計（25.01)'!E41)</f>
        <v>1163317</v>
      </c>
      <c r="F41" s="171">
        <f>SUM('集計（24.12):集計（25.01)'!F41)</f>
        <v>106483</v>
      </c>
      <c r="G41" s="171">
        <f>SUM('集計（24.12):集計（25.01)'!G41)</f>
        <v>475067</v>
      </c>
      <c r="H41" s="171">
        <f>SUM('集計（24.12):集計（25.01)'!H41)</f>
        <v>0</v>
      </c>
      <c r="I41" s="171">
        <f>SUM('集計（24.12):集計（25.01)'!I41)</f>
        <v>47542</v>
      </c>
      <c r="J41" s="171">
        <f>SUM('集計（24.12):集計（25.01)'!J41)</f>
        <v>3063</v>
      </c>
      <c r="K41" s="205">
        <f>SUM(C41:J41)</f>
        <v>1887690</v>
      </c>
      <c r="L41" s="206"/>
      <c r="M41" s="186"/>
      <c r="N41" s="187"/>
      <c r="O41" s="207"/>
      <c r="P41" s="189"/>
    </row>
    <row r="42" spans="1:18" ht="13.5" customHeight="1">
      <c r="A42" s="377" t="s">
        <v>229</v>
      </c>
      <c r="B42" s="378"/>
      <c r="C42" s="269">
        <f t="shared" ref="C42:K42" si="3">IF(ISERROR(C40/C41),"",(C40/C41))</f>
        <v>1.0208560731429646</v>
      </c>
      <c r="D42" s="269">
        <f t="shared" si="3"/>
        <v>1.1320028510334996</v>
      </c>
      <c r="E42" s="269">
        <f t="shared" si="3"/>
        <v>0.96884684054303338</v>
      </c>
      <c r="F42" s="269">
        <f t="shared" si="3"/>
        <v>1.0741432904782924</v>
      </c>
      <c r="G42" s="269">
        <f t="shared" si="3"/>
        <v>1.0778605965053349</v>
      </c>
      <c r="H42" s="269" t="str">
        <f t="shared" si="3"/>
        <v/>
      </c>
      <c r="I42" s="269">
        <f t="shared" si="3"/>
        <v>1.0377771233856379</v>
      </c>
      <c r="J42" s="269">
        <f t="shared" si="3"/>
        <v>0.98269670257917074</v>
      </c>
      <c r="K42" s="270">
        <f t="shared" si="3"/>
        <v>1.0069338715573002</v>
      </c>
      <c r="L42" s="201"/>
      <c r="M42" s="193"/>
      <c r="N42" s="202"/>
      <c r="O42" s="193"/>
      <c r="P42" s="190"/>
    </row>
    <row r="43" spans="1:18" ht="19.5" customHeight="1">
      <c r="A43" s="147"/>
      <c r="B43" s="147"/>
      <c r="C43" s="148" t="s">
        <v>502</v>
      </c>
      <c r="K43" s="360" t="s">
        <v>230</v>
      </c>
      <c r="L43" s="360"/>
      <c r="M43" s="360"/>
      <c r="N43" s="360"/>
      <c r="O43" s="360"/>
      <c r="P43" s="360"/>
    </row>
    <row r="44" spans="1:18">
      <c r="A44" s="127"/>
      <c r="B44" s="127"/>
    </row>
    <row r="47" spans="1:18">
      <c r="C47" s="264"/>
      <c r="D47" s="265"/>
      <c r="E47" s="265"/>
      <c r="F47" s="265"/>
      <c r="G47" s="265"/>
      <c r="H47" s="265"/>
      <c r="I47" s="265"/>
      <c r="J47" s="265"/>
      <c r="K47" s="266"/>
    </row>
    <row r="48" spans="1:18">
      <c r="C48" s="253"/>
      <c r="D48" s="253"/>
      <c r="E48" s="253"/>
      <c r="F48" s="253"/>
      <c r="G48" s="253"/>
      <c r="H48" s="253"/>
      <c r="I48" s="253"/>
      <c r="J48" s="253"/>
      <c r="K48" s="253"/>
    </row>
  </sheetData>
  <sheetProtection selectLockedCells="1" selectUnlockedCells="1"/>
  <mergeCells count="122">
    <mergeCell ref="R18:R19"/>
    <mergeCell ref="R20:R21"/>
    <mergeCell ref="R30:R31"/>
    <mergeCell ref="R22:R23"/>
    <mergeCell ref="A28:A29"/>
    <mergeCell ref="M24:M25"/>
    <mergeCell ref="P28:P29"/>
    <mergeCell ref="P22:P23"/>
    <mergeCell ref="P24:P25"/>
    <mergeCell ref="N24:N25"/>
    <mergeCell ref="M18:M19"/>
    <mergeCell ref="N18:N19"/>
    <mergeCell ref="N22:N23"/>
    <mergeCell ref="O22:O23"/>
    <mergeCell ref="M26:M27"/>
    <mergeCell ref="P18:P19"/>
    <mergeCell ref="L20:L21"/>
    <mergeCell ref="M20:M21"/>
    <mergeCell ref="N20:N21"/>
    <mergeCell ref="O20:O21"/>
    <mergeCell ref="P20:P21"/>
    <mergeCell ref="L18:L19"/>
    <mergeCell ref="O18:O19"/>
    <mergeCell ref="A22:A23"/>
    <mergeCell ref="A34:A35"/>
    <mergeCell ref="M34:M35"/>
    <mergeCell ref="N34:N35"/>
    <mergeCell ref="O34:O35"/>
    <mergeCell ref="L32:L33"/>
    <mergeCell ref="P30:P31"/>
    <mergeCell ref="O32:O33"/>
    <mergeCell ref="A30:A31"/>
    <mergeCell ref="N30:N31"/>
    <mergeCell ref="O30:O31"/>
    <mergeCell ref="R32:R33"/>
    <mergeCell ref="R24:R25"/>
    <mergeCell ref="R26:R27"/>
    <mergeCell ref="R28:R29"/>
    <mergeCell ref="A42:B42"/>
    <mergeCell ref="A36:B36"/>
    <mergeCell ref="A37:B37"/>
    <mergeCell ref="A38:B38"/>
    <mergeCell ref="A39:B39"/>
    <mergeCell ref="A41:B41"/>
    <mergeCell ref="A40:B40"/>
    <mergeCell ref="P34:P35"/>
    <mergeCell ref="L28:L29"/>
    <mergeCell ref="M28:M29"/>
    <mergeCell ref="N28:N29"/>
    <mergeCell ref="O28:O29"/>
    <mergeCell ref="L34:L35"/>
    <mergeCell ref="P32:P33"/>
    <mergeCell ref="M32:M33"/>
    <mergeCell ref="N32:N33"/>
    <mergeCell ref="L30:L31"/>
    <mergeCell ref="M30:M31"/>
    <mergeCell ref="L24:L25"/>
    <mergeCell ref="O24:O25"/>
    <mergeCell ref="R14:R15"/>
    <mergeCell ref="R16:R17"/>
    <mergeCell ref="R6:R7"/>
    <mergeCell ref="R8:R9"/>
    <mergeCell ref="R10:R11"/>
    <mergeCell ref="R12:R13"/>
    <mergeCell ref="G4:G5"/>
    <mergeCell ref="I4:I5"/>
    <mergeCell ref="J4:J5"/>
    <mergeCell ref="K4:K5"/>
    <mergeCell ref="L10:L11"/>
    <mergeCell ref="M10:M11"/>
    <mergeCell ref="N10:N11"/>
    <mergeCell ref="L6:L7"/>
    <mergeCell ref="P14:P15"/>
    <mergeCell ref="L16:L17"/>
    <mergeCell ref="M16:M17"/>
    <mergeCell ref="N16:N17"/>
    <mergeCell ref="O16:O17"/>
    <mergeCell ref="P16:P17"/>
    <mergeCell ref="K43:P43"/>
    <mergeCell ref="P6:P7"/>
    <mergeCell ref="L8:L9"/>
    <mergeCell ref="M8:M9"/>
    <mergeCell ref="N8:N9"/>
    <mergeCell ref="O8:O9"/>
    <mergeCell ref="P8:P9"/>
    <mergeCell ref="M6:M7"/>
    <mergeCell ref="N6:N7"/>
    <mergeCell ref="P26:P27"/>
    <mergeCell ref="L14:L15"/>
    <mergeCell ref="M14:M15"/>
    <mergeCell ref="N14:N15"/>
    <mergeCell ref="O14:O15"/>
    <mergeCell ref="O10:O11"/>
    <mergeCell ref="P10:P11"/>
    <mergeCell ref="L12:L13"/>
    <mergeCell ref="M12:M13"/>
    <mergeCell ref="N12:N13"/>
    <mergeCell ref="O12:O13"/>
    <mergeCell ref="P12:P13"/>
    <mergeCell ref="A1:P1"/>
    <mergeCell ref="N4:P4"/>
    <mergeCell ref="N26:N27"/>
    <mergeCell ref="O26:O27"/>
    <mergeCell ref="L22:L23"/>
    <mergeCell ref="M22:M23"/>
    <mergeCell ref="L26:L27"/>
    <mergeCell ref="O6:O7"/>
    <mergeCell ref="A24:A25"/>
    <mergeCell ref="L4:M4"/>
    <mergeCell ref="A6:A7"/>
    <mergeCell ref="A8:A9"/>
    <mergeCell ref="A10:A11"/>
    <mergeCell ref="A12:A13"/>
    <mergeCell ref="A26:A27"/>
    <mergeCell ref="A16:A17"/>
    <mergeCell ref="A18:A19"/>
    <mergeCell ref="A20:A21"/>
    <mergeCell ref="A14:A15"/>
    <mergeCell ref="C4:C5"/>
    <mergeCell ref="D4:D5"/>
    <mergeCell ref="E4:E5"/>
    <mergeCell ref="F4:F5"/>
  </mergeCells>
  <phoneticPr fontId="3"/>
  <conditionalFormatting sqref="B6:K33">
    <cfRule type="expression" dxfId="14" priority="1" stopIfTrue="1">
      <formula>MOD(ROW(),2)=1</formula>
    </cfRule>
  </conditionalFormatting>
  <dataValidations count="1">
    <dataValidation type="list" allowBlank="1" showInputMessage="1" showErrorMessage="1" sqref="P3" xr:uid="{00000000-0002-0000-0D00-000000000000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G18" sqref="G18"/>
      <selection pane="topRight" activeCell="G18" sqref="G18"/>
      <selection pane="bottomLeft" activeCell="G18" sqref="G18"/>
      <selection pane="bottomRight" activeCell="D25" sqref="D25"/>
    </sheetView>
  </sheetViews>
  <sheetFormatPr defaultRowHeight="15.75"/>
  <cols>
    <col min="1" max="1" width="13.125" style="247" customWidth="1"/>
    <col min="2" max="2" width="6.25" style="247" customWidth="1"/>
    <col min="3" max="7" width="9" style="247"/>
    <col min="8" max="8" width="9" style="247" hidden="1" customWidth="1"/>
    <col min="9" max="10" width="9" style="247"/>
    <col min="11" max="11" width="9.375" style="247" customWidth="1"/>
    <col min="12" max="12" width="9" style="247"/>
    <col min="13" max="13" width="7.25" style="247" customWidth="1"/>
    <col min="14" max="15" width="9" style="247"/>
    <col min="16" max="16" width="7.25" style="247" customWidth="1"/>
    <col min="17" max="24" width="9" style="247"/>
    <col min="25" max="25" width="0" style="247" hidden="1" customWidth="1"/>
    <col min="26" max="27" width="9" style="247" hidden="1" customWidth="1"/>
    <col min="28" max="28" width="11.25" style="247" hidden="1" customWidth="1"/>
    <col min="29" max="29" width="0" style="247" hidden="1" customWidth="1"/>
    <col min="30" max="16384" width="9" style="247"/>
  </cols>
  <sheetData>
    <row r="1" spans="1:28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8">
      <c r="F2" s="247">
        <v>0</v>
      </c>
    </row>
    <row r="3" spans="1:28" ht="17.25" thickBot="1">
      <c r="A3" s="248" t="s">
        <v>192</v>
      </c>
      <c r="B3" s="248"/>
      <c r="O3" s="128" t="s">
        <v>484</v>
      </c>
      <c r="P3" s="127" t="s">
        <v>219</v>
      </c>
      <c r="AA3" s="247" t="s">
        <v>193</v>
      </c>
      <c r="AB3" s="250">
        <v>2005.01</v>
      </c>
    </row>
    <row r="4" spans="1:28" ht="15.75" customHeight="1">
      <c r="A4" s="129"/>
      <c r="B4" s="130" t="s">
        <v>194</v>
      </c>
      <c r="C4" s="357" t="s">
        <v>195</v>
      </c>
      <c r="D4" s="357" t="s">
        <v>231</v>
      </c>
      <c r="E4" s="357" t="s">
        <v>196</v>
      </c>
      <c r="F4" s="357" t="s">
        <v>197</v>
      </c>
      <c r="G4" s="369" t="s">
        <v>198</v>
      </c>
      <c r="H4" s="131"/>
      <c r="I4" s="357" t="s">
        <v>279</v>
      </c>
      <c r="J4" s="371" t="s">
        <v>501</v>
      </c>
      <c r="K4" s="373" t="s">
        <v>199</v>
      </c>
      <c r="L4" s="351" t="s">
        <v>200</v>
      </c>
      <c r="M4" s="352"/>
      <c r="N4" s="338" t="s">
        <v>201</v>
      </c>
      <c r="O4" s="434"/>
      <c r="P4" s="435"/>
      <c r="AA4" s="247" t="s">
        <v>202</v>
      </c>
      <c r="AB4" s="250">
        <v>2005.02</v>
      </c>
    </row>
    <row r="5" spans="1:28" ht="15.75" customHeight="1">
      <c r="A5" s="132" t="s">
        <v>232</v>
      </c>
      <c r="B5" s="133"/>
      <c r="C5" s="358"/>
      <c r="D5" s="359"/>
      <c r="E5" s="359"/>
      <c r="F5" s="359"/>
      <c r="G5" s="370"/>
      <c r="H5" s="134"/>
      <c r="I5" s="359"/>
      <c r="J5" s="372"/>
      <c r="K5" s="374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247" t="s">
        <v>206</v>
      </c>
      <c r="AB5" s="250">
        <v>2005.03</v>
      </c>
    </row>
    <row r="6" spans="1:28" ht="13.5" customHeight="1">
      <c r="A6" s="432" t="s">
        <v>11</v>
      </c>
      <c r="B6" s="139" t="s">
        <v>207</v>
      </c>
      <c r="C6" s="155">
        <v>20</v>
      </c>
      <c r="D6" s="155">
        <v>1</v>
      </c>
      <c r="E6" s="155">
        <v>2624</v>
      </c>
      <c r="F6" s="155">
        <v>268</v>
      </c>
      <c r="G6" s="155">
        <v>1051</v>
      </c>
      <c r="H6" s="156"/>
      <c r="I6" s="155">
        <v>24</v>
      </c>
      <c r="J6" s="155"/>
      <c r="K6" s="157">
        <f t="shared" ref="K6:K33" si="0">SUM(C6:J6)</f>
        <v>3988</v>
      </c>
      <c r="L6" s="375">
        <v>5192</v>
      </c>
      <c r="M6" s="433">
        <f>IF(ISERROR(K6*100/L6),"",(K6*100/L6))</f>
        <v>76.81047765793528</v>
      </c>
      <c r="N6" s="365">
        <v>59874</v>
      </c>
      <c r="O6" s="348">
        <v>70059</v>
      </c>
      <c r="P6" s="433">
        <f>IF(ISERROR(N6*100/O6),"",(N6*100/O6))</f>
        <v>85.462253243694605</v>
      </c>
      <c r="AA6" s="247" t="s">
        <v>208</v>
      </c>
      <c r="AB6" s="250">
        <v>2005.04</v>
      </c>
    </row>
    <row r="7" spans="1:28" s="251" customFormat="1" ht="13.5" customHeight="1">
      <c r="A7" s="426"/>
      <c r="B7" s="140" t="s">
        <v>209</v>
      </c>
      <c r="C7" s="159"/>
      <c r="D7" s="159"/>
      <c r="E7" s="159">
        <v>4</v>
      </c>
      <c r="F7" s="159"/>
      <c r="G7" s="159">
        <v>81</v>
      </c>
      <c r="H7" s="160"/>
      <c r="I7" s="159">
        <v>2</v>
      </c>
      <c r="J7" s="159"/>
      <c r="K7" s="161">
        <f t="shared" si="0"/>
        <v>87</v>
      </c>
      <c r="L7" s="344"/>
      <c r="M7" s="423"/>
      <c r="N7" s="364"/>
      <c r="O7" s="342"/>
      <c r="P7" s="423"/>
      <c r="AB7" s="252"/>
    </row>
    <row r="8" spans="1:28" ht="13.5" customHeight="1">
      <c r="A8" s="429" t="s">
        <v>218</v>
      </c>
      <c r="B8" s="142" t="s">
        <v>207</v>
      </c>
      <c r="C8" s="162">
        <v>8</v>
      </c>
      <c r="D8" s="162">
        <v>1</v>
      </c>
      <c r="E8" s="162">
        <v>493</v>
      </c>
      <c r="F8" s="162">
        <v>172</v>
      </c>
      <c r="G8" s="162">
        <v>217</v>
      </c>
      <c r="H8" s="163"/>
      <c r="I8" s="162">
        <v>15</v>
      </c>
      <c r="J8" s="162"/>
      <c r="K8" s="164">
        <f t="shared" si="0"/>
        <v>906</v>
      </c>
      <c r="L8" s="347">
        <v>900</v>
      </c>
      <c r="M8" s="422">
        <f t="shared" ref="M8" si="1">IF(ISERROR(K8*100/L8),"",(K8*100/L8))</f>
        <v>100.66666666666667</v>
      </c>
      <c r="N8" s="363">
        <v>14093</v>
      </c>
      <c r="O8" s="341">
        <v>14072</v>
      </c>
      <c r="P8" s="422">
        <f t="shared" ref="P8" si="2">IF(ISERROR(N8*100/O8),"",(N8*100/O8))</f>
        <v>100.14923251847641</v>
      </c>
      <c r="AA8" s="247" t="s">
        <v>210</v>
      </c>
      <c r="AB8" s="250">
        <v>2005.05</v>
      </c>
    </row>
    <row r="9" spans="1:28" s="251" customFormat="1" ht="13.5" customHeight="1">
      <c r="A9" s="428"/>
      <c r="B9" s="143" t="s">
        <v>209</v>
      </c>
      <c r="C9" s="159"/>
      <c r="D9" s="159"/>
      <c r="E9" s="159"/>
      <c r="F9" s="159">
        <v>1</v>
      </c>
      <c r="G9" s="159"/>
      <c r="H9" s="160"/>
      <c r="I9" s="159"/>
      <c r="J9" s="159"/>
      <c r="K9" s="161">
        <f t="shared" si="0"/>
        <v>1</v>
      </c>
      <c r="L9" s="344"/>
      <c r="M9" s="423"/>
      <c r="N9" s="364"/>
      <c r="O9" s="342"/>
      <c r="P9" s="423"/>
      <c r="AB9" s="252"/>
    </row>
    <row r="10" spans="1:28" ht="13.5" customHeight="1">
      <c r="A10" s="429" t="s">
        <v>4</v>
      </c>
      <c r="B10" s="142" t="s">
        <v>207</v>
      </c>
      <c r="C10" s="162"/>
      <c r="D10" s="162"/>
      <c r="E10" s="162">
        <v>607</v>
      </c>
      <c r="F10" s="162"/>
      <c r="G10" s="162">
        <v>424</v>
      </c>
      <c r="H10" s="163"/>
      <c r="I10" s="162">
        <v>1</v>
      </c>
      <c r="J10" s="162"/>
      <c r="K10" s="164">
        <f t="shared" si="0"/>
        <v>1032</v>
      </c>
      <c r="L10" s="347">
        <v>1396</v>
      </c>
      <c r="M10" s="422">
        <f t="shared" ref="M10" si="3">IF(ISERROR(K10*100/L10),"",(K10*100/L10))</f>
        <v>73.92550143266476</v>
      </c>
      <c r="N10" s="363">
        <v>17902</v>
      </c>
      <c r="O10" s="341">
        <v>15076</v>
      </c>
      <c r="P10" s="422">
        <f t="shared" ref="P10" si="4">IF(ISERROR(N10*100/O10),"",(N10*100/O10))</f>
        <v>118.74502520562483</v>
      </c>
      <c r="AA10" s="247" t="s">
        <v>211</v>
      </c>
      <c r="AB10" s="250">
        <v>2005.06</v>
      </c>
    </row>
    <row r="11" spans="1:28" s="251" customFormat="1" ht="13.5" customHeight="1">
      <c r="A11" s="428"/>
      <c r="B11" s="143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23"/>
      <c r="N11" s="364"/>
      <c r="O11" s="342"/>
      <c r="P11" s="423"/>
      <c r="AB11" s="252"/>
    </row>
    <row r="12" spans="1:28" ht="13.5" customHeight="1">
      <c r="A12" s="429" t="s">
        <v>6</v>
      </c>
      <c r="B12" s="142" t="s">
        <v>207</v>
      </c>
      <c r="C12" s="162"/>
      <c r="D12" s="162"/>
      <c r="E12" s="162">
        <v>327</v>
      </c>
      <c r="F12" s="162">
        <v>12</v>
      </c>
      <c r="G12" s="162">
        <v>119</v>
      </c>
      <c r="H12" s="163"/>
      <c r="I12" s="162"/>
      <c r="J12" s="162"/>
      <c r="K12" s="164">
        <f t="shared" si="0"/>
        <v>458</v>
      </c>
      <c r="L12" s="347">
        <v>547</v>
      </c>
      <c r="M12" s="422">
        <f t="shared" ref="M12" si="5">IF(ISERROR(K12*100/L12),"",(K12*100/L12))</f>
        <v>83.729433272394886</v>
      </c>
      <c r="N12" s="363">
        <v>4543</v>
      </c>
      <c r="O12" s="341">
        <v>6617</v>
      </c>
      <c r="P12" s="422">
        <f t="shared" ref="P12" si="6">IF(ISERROR(N12*100/O12),"",(N12*100/O12))</f>
        <v>68.656490856883778</v>
      </c>
      <c r="AA12" s="247" t="s">
        <v>212</v>
      </c>
      <c r="AB12" s="250">
        <v>2005.07</v>
      </c>
    </row>
    <row r="13" spans="1:28" s="251" customFormat="1" ht="13.5" customHeight="1">
      <c r="A13" s="428"/>
      <c r="B13" s="143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23"/>
      <c r="N13" s="364"/>
      <c r="O13" s="342"/>
      <c r="P13" s="423"/>
      <c r="AB13" s="252"/>
    </row>
    <row r="14" spans="1:28" ht="13.5" customHeight="1">
      <c r="A14" s="429" t="s">
        <v>10</v>
      </c>
      <c r="B14" s="142" t="s">
        <v>207</v>
      </c>
      <c r="C14" s="162"/>
      <c r="D14" s="162"/>
      <c r="E14" s="162">
        <v>51</v>
      </c>
      <c r="F14" s="162"/>
      <c r="G14" s="162">
        <v>335</v>
      </c>
      <c r="H14" s="163"/>
      <c r="I14" s="162">
        <v>3</v>
      </c>
      <c r="J14" s="162"/>
      <c r="K14" s="164">
        <f t="shared" si="0"/>
        <v>389</v>
      </c>
      <c r="L14" s="347">
        <v>381</v>
      </c>
      <c r="M14" s="422">
        <f t="shared" ref="M14" si="7">IF(ISERROR(K14*100/L14),"",(K14*100/L14))</f>
        <v>102.0997375328084</v>
      </c>
      <c r="N14" s="363">
        <v>5546</v>
      </c>
      <c r="O14" s="341">
        <v>5309</v>
      </c>
      <c r="P14" s="422">
        <f t="shared" ref="P14" si="8">IF(ISERROR(N14*100/O14),"",(N14*100/O14))</f>
        <v>104.46411753625918</v>
      </c>
      <c r="AA14" s="247" t="s">
        <v>213</v>
      </c>
      <c r="AB14" s="250">
        <v>2005.08</v>
      </c>
    </row>
    <row r="15" spans="1:28" s="251" customFormat="1" ht="13.5" customHeight="1">
      <c r="A15" s="428"/>
      <c r="B15" s="143" t="s">
        <v>209</v>
      </c>
      <c r="C15" s="159"/>
      <c r="D15" s="159"/>
      <c r="E15" s="159"/>
      <c r="F15" s="159"/>
      <c r="G15" s="159"/>
      <c r="H15" s="160"/>
      <c r="I15" s="159"/>
      <c r="J15" s="159"/>
      <c r="K15" s="161">
        <f t="shared" si="0"/>
        <v>0</v>
      </c>
      <c r="L15" s="344"/>
      <c r="M15" s="423"/>
      <c r="N15" s="364"/>
      <c r="O15" s="342"/>
      <c r="P15" s="423"/>
      <c r="AB15" s="252"/>
    </row>
    <row r="16" spans="1:28" ht="13.5" customHeight="1">
      <c r="A16" s="429" t="s">
        <v>319</v>
      </c>
      <c r="B16" s="142" t="s">
        <v>207</v>
      </c>
      <c r="C16" s="162"/>
      <c r="D16" s="162"/>
      <c r="E16" s="162">
        <v>411</v>
      </c>
      <c r="F16" s="162"/>
      <c r="G16" s="162">
        <v>8</v>
      </c>
      <c r="H16" s="163"/>
      <c r="I16" s="162"/>
      <c r="J16" s="162"/>
      <c r="K16" s="164">
        <f>SUM(C16:J16)</f>
        <v>419</v>
      </c>
      <c r="L16" s="347">
        <v>578</v>
      </c>
      <c r="M16" s="422">
        <f t="shared" ref="M16" si="9">IF(ISERROR(K16*100/L16),"",(K16*100/L16))</f>
        <v>72.491349480968864</v>
      </c>
      <c r="N16" s="363">
        <v>5311</v>
      </c>
      <c r="O16" s="341">
        <v>5109</v>
      </c>
      <c r="P16" s="422">
        <f t="shared" ref="P16" si="10">IF(ISERROR(N16*100/O16),"",(N16*100/O16))</f>
        <v>103.95380700724212</v>
      </c>
      <c r="AA16" s="247" t="s">
        <v>214</v>
      </c>
      <c r="AB16" s="250">
        <v>2005.09</v>
      </c>
    </row>
    <row r="17" spans="1:28" s="251" customFormat="1" ht="13.5" customHeight="1">
      <c r="A17" s="428"/>
      <c r="B17" s="143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>SUM(C17:J17)</f>
        <v>0</v>
      </c>
      <c r="L17" s="344"/>
      <c r="M17" s="423"/>
      <c r="N17" s="364"/>
      <c r="O17" s="342"/>
      <c r="P17" s="423"/>
      <c r="AB17" s="252"/>
    </row>
    <row r="18" spans="1:28" ht="13.5" customHeight="1">
      <c r="A18" s="429" t="s">
        <v>215</v>
      </c>
      <c r="B18" s="142" t="s">
        <v>207</v>
      </c>
      <c r="C18" s="162"/>
      <c r="D18" s="162"/>
      <c r="E18" s="162">
        <v>147</v>
      </c>
      <c r="F18" s="162"/>
      <c r="G18" s="162">
        <v>11</v>
      </c>
      <c r="H18" s="163"/>
      <c r="I18" s="162"/>
      <c r="J18" s="162"/>
      <c r="K18" s="164">
        <f t="shared" si="0"/>
        <v>158</v>
      </c>
      <c r="L18" s="347">
        <v>113</v>
      </c>
      <c r="M18" s="422">
        <f t="shared" ref="M18" si="11">IF(ISERROR(K18*100/L18),"",(K18*100/L18))</f>
        <v>139.82300884955751</v>
      </c>
      <c r="N18" s="363">
        <v>1493</v>
      </c>
      <c r="O18" s="341">
        <v>1755</v>
      </c>
      <c r="P18" s="422">
        <f t="shared" ref="P18" si="12">IF(ISERROR(N18*100/O18),"",(N18*100/O18))</f>
        <v>85.071225071225072</v>
      </c>
      <c r="AB18" s="250"/>
    </row>
    <row r="19" spans="1:28" s="251" customFormat="1" ht="13.5" customHeight="1">
      <c r="A19" s="428"/>
      <c r="B19" s="143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23"/>
      <c r="N19" s="364"/>
      <c r="O19" s="342"/>
      <c r="P19" s="423"/>
      <c r="AA19" s="251" t="s">
        <v>216</v>
      </c>
      <c r="AB19" s="252" t="s">
        <v>236</v>
      </c>
    </row>
    <row r="20" spans="1:28" ht="13.5" customHeight="1">
      <c r="A20" s="425" t="s">
        <v>235</v>
      </c>
      <c r="B20" s="142" t="s">
        <v>207</v>
      </c>
      <c r="C20" s="165"/>
      <c r="D20" s="165"/>
      <c r="E20" s="165"/>
      <c r="F20" s="165"/>
      <c r="G20" s="165">
        <v>85</v>
      </c>
      <c r="H20" s="166"/>
      <c r="I20" s="165">
        <v>4</v>
      </c>
      <c r="J20" s="165"/>
      <c r="K20" s="167">
        <f t="shared" si="0"/>
        <v>89</v>
      </c>
      <c r="L20" s="347">
        <v>87</v>
      </c>
      <c r="M20" s="422">
        <f t="shared" ref="M20" si="13">IF(ISERROR(K20*100/L20),"",(K20*100/L20))</f>
        <v>102.29885057471265</v>
      </c>
      <c r="N20" s="363">
        <v>746</v>
      </c>
      <c r="O20" s="341">
        <v>1404</v>
      </c>
      <c r="P20" s="422">
        <f t="shared" ref="P20" si="14">IF(ISERROR(N20*100/O20),"",(N20*100/O20))</f>
        <v>53.133903133903132</v>
      </c>
      <c r="AB20" s="250"/>
    </row>
    <row r="21" spans="1:28" s="251" customFormat="1" ht="13.5" customHeight="1">
      <c r="A21" s="430"/>
      <c r="B21" s="144" t="s">
        <v>209</v>
      </c>
      <c r="C21" s="168"/>
      <c r="D21" s="168"/>
      <c r="E21" s="168"/>
      <c r="F21" s="168"/>
      <c r="G21" s="168"/>
      <c r="H21" s="169"/>
      <c r="I21" s="168"/>
      <c r="J21" s="168"/>
      <c r="K21" s="170">
        <f t="shared" si="0"/>
        <v>0</v>
      </c>
      <c r="L21" s="402"/>
      <c r="M21" s="431"/>
      <c r="N21" s="404"/>
      <c r="O21" s="405"/>
      <c r="P21" s="431"/>
      <c r="AA21" s="251" t="s">
        <v>217</v>
      </c>
      <c r="AB21" s="252">
        <v>2005.11</v>
      </c>
    </row>
    <row r="22" spans="1:28" ht="13.5" customHeight="1">
      <c r="A22" s="427" t="s">
        <v>5</v>
      </c>
      <c r="B22" s="140" t="s">
        <v>207</v>
      </c>
      <c r="C22" s="162">
        <v>190</v>
      </c>
      <c r="D22" s="162">
        <v>12</v>
      </c>
      <c r="E22" s="162"/>
      <c r="F22" s="162">
        <v>43</v>
      </c>
      <c r="G22" s="162"/>
      <c r="H22" s="163"/>
      <c r="I22" s="162">
        <v>103</v>
      </c>
      <c r="J22" s="162"/>
      <c r="K22" s="164">
        <f t="shared" si="0"/>
        <v>348</v>
      </c>
      <c r="L22" s="343">
        <v>321</v>
      </c>
      <c r="M22" s="424">
        <f t="shared" ref="M22" si="15">IF(ISERROR(K22*100/L22),"",(K22*100/L22))</f>
        <v>108.41121495327103</v>
      </c>
      <c r="N22" s="391">
        <v>3418</v>
      </c>
      <c r="O22" s="400">
        <v>3312</v>
      </c>
      <c r="P22" s="424">
        <f t="shared" ref="P22" si="16">IF(ISERROR(N22*100/O22),"",(N22*100/O22))</f>
        <v>103.20048309178743</v>
      </c>
      <c r="AB22" s="250"/>
    </row>
    <row r="23" spans="1:28" s="251" customFormat="1" ht="13.5" customHeight="1">
      <c r="A23" s="428"/>
      <c r="B23" s="143" t="s">
        <v>209</v>
      </c>
      <c r="C23" s="159">
        <v>118</v>
      </c>
      <c r="D23" s="159">
        <v>11</v>
      </c>
      <c r="E23" s="159"/>
      <c r="F23" s="159">
        <v>2</v>
      </c>
      <c r="G23" s="159"/>
      <c r="H23" s="160"/>
      <c r="I23" s="159">
        <v>52</v>
      </c>
      <c r="J23" s="159"/>
      <c r="K23" s="172">
        <f t="shared" si="0"/>
        <v>183</v>
      </c>
      <c r="L23" s="344"/>
      <c r="M23" s="423"/>
      <c r="N23" s="364"/>
      <c r="O23" s="342"/>
      <c r="P23" s="423"/>
      <c r="AA23" s="251" t="s">
        <v>219</v>
      </c>
      <c r="AB23" s="252">
        <v>2005.12</v>
      </c>
    </row>
    <row r="24" spans="1:28" ht="13.5" customHeight="1">
      <c r="A24" s="429" t="s">
        <v>18</v>
      </c>
      <c r="B24" s="142" t="s">
        <v>207</v>
      </c>
      <c r="C24" s="162">
        <v>108</v>
      </c>
      <c r="D24" s="162">
        <v>10</v>
      </c>
      <c r="E24" s="162"/>
      <c r="F24" s="162">
        <v>28</v>
      </c>
      <c r="G24" s="162"/>
      <c r="H24" s="163"/>
      <c r="I24" s="162">
        <v>60</v>
      </c>
      <c r="J24" s="162"/>
      <c r="K24" s="164">
        <f t="shared" si="0"/>
        <v>206</v>
      </c>
      <c r="L24" s="347">
        <v>125</v>
      </c>
      <c r="M24" s="422">
        <f t="shared" ref="M24" si="17">IF(ISERROR(K24*100/L24),"",(K24*100/L24))</f>
        <v>164.8</v>
      </c>
      <c r="N24" s="363">
        <v>2394</v>
      </c>
      <c r="O24" s="341">
        <v>1907</v>
      </c>
      <c r="P24" s="422">
        <f t="shared" ref="P24" si="18">IF(ISERROR(N24*100/O24),"",(N24*100/O24))</f>
        <v>125.53749344520189</v>
      </c>
      <c r="AB24" s="250"/>
    </row>
    <row r="25" spans="1:28" s="251" customFormat="1" ht="13.5" customHeight="1">
      <c r="A25" s="428"/>
      <c r="B25" s="143" t="s">
        <v>209</v>
      </c>
      <c r="C25" s="159">
        <v>42</v>
      </c>
      <c r="D25" s="159">
        <v>9</v>
      </c>
      <c r="E25" s="159"/>
      <c r="F25" s="159">
        <v>8</v>
      </c>
      <c r="G25" s="159"/>
      <c r="H25" s="160"/>
      <c r="I25" s="159">
        <v>29</v>
      </c>
      <c r="J25" s="159"/>
      <c r="K25" s="161">
        <f t="shared" si="0"/>
        <v>88</v>
      </c>
      <c r="L25" s="344"/>
      <c r="M25" s="423"/>
      <c r="N25" s="364"/>
      <c r="O25" s="342"/>
      <c r="P25" s="423"/>
    </row>
    <row r="26" spans="1:28" ht="13.5" customHeight="1">
      <c r="A26" s="425" t="s">
        <v>8</v>
      </c>
      <c r="B26" s="142" t="s">
        <v>207</v>
      </c>
      <c r="C26" s="173">
        <v>188</v>
      </c>
      <c r="D26" s="173">
        <v>10</v>
      </c>
      <c r="E26" s="173"/>
      <c r="F26" s="173">
        <v>63</v>
      </c>
      <c r="G26" s="173"/>
      <c r="H26" s="173"/>
      <c r="I26" s="173">
        <v>25</v>
      </c>
      <c r="J26" s="174"/>
      <c r="K26" s="175">
        <f t="shared" si="0"/>
        <v>286</v>
      </c>
      <c r="L26" s="347">
        <v>318</v>
      </c>
      <c r="M26" s="422">
        <f t="shared" ref="M26" si="19">IF(ISERROR(K26*100/L26),"",(K26*100/L26))</f>
        <v>89.937106918238996</v>
      </c>
      <c r="N26" s="341">
        <v>2500</v>
      </c>
      <c r="O26" s="341">
        <v>2565</v>
      </c>
      <c r="P26" s="422">
        <f t="shared" ref="P26" si="20">IF(ISERROR(N26*100/O26),"",(N26*100/O26))</f>
        <v>97.465886939571149</v>
      </c>
    </row>
    <row r="27" spans="1:28" ht="13.5" customHeight="1">
      <c r="A27" s="426"/>
      <c r="B27" s="143" t="s">
        <v>209</v>
      </c>
      <c r="C27" s="176">
        <v>60</v>
      </c>
      <c r="D27" s="176">
        <v>5</v>
      </c>
      <c r="E27" s="176"/>
      <c r="F27" s="176">
        <v>3</v>
      </c>
      <c r="G27" s="176"/>
      <c r="H27" s="177"/>
      <c r="I27" s="176">
        <v>15</v>
      </c>
      <c r="J27" s="176"/>
      <c r="K27" s="178">
        <f t="shared" si="0"/>
        <v>83</v>
      </c>
      <c r="L27" s="344"/>
      <c r="M27" s="423"/>
      <c r="N27" s="342"/>
      <c r="O27" s="342"/>
      <c r="P27" s="423"/>
    </row>
    <row r="28" spans="1:28" ht="13.5" customHeight="1">
      <c r="A28" s="425" t="s">
        <v>321</v>
      </c>
      <c r="B28" s="142" t="s">
        <v>207</v>
      </c>
      <c r="C28" s="165">
        <v>40</v>
      </c>
      <c r="D28" s="165"/>
      <c r="E28" s="165"/>
      <c r="F28" s="165"/>
      <c r="G28" s="165"/>
      <c r="H28" s="166"/>
      <c r="I28" s="165">
        <v>11</v>
      </c>
      <c r="J28" s="165"/>
      <c r="K28" s="167">
        <f t="shared" si="0"/>
        <v>51</v>
      </c>
      <c r="L28" s="347">
        <v>43</v>
      </c>
      <c r="M28" s="422">
        <f t="shared" ref="M28" si="21">IF(ISERROR(K28*100/L28),"",(K28*100/L28))</f>
        <v>118.6046511627907</v>
      </c>
      <c r="N28" s="363">
        <v>502</v>
      </c>
      <c r="O28" s="341">
        <v>500</v>
      </c>
      <c r="P28" s="422">
        <f t="shared" ref="P28" si="22">IF(ISERROR(N28*100/O28),"",(N28*100/O28))</f>
        <v>100.4</v>
      </c>
    </row>
    <row r="29" spans="1:28" s="251" customFormat="1" ht="13.5" customHeight="1">
      <c r="A29" s="426"/>
      <c r="B29" s="143" t="s">
        <v>209</v>
      </c>
      <c r="C29" s="159">
        <v>37</v>
      </c>
      <c r="D29" s="159"/>
      <c r="E29" s="159"/>
      <c r="F29" s="159"/>
      <c r="G29" s="159"/>
      <c r="H29" s="160"/>
      <c r="I29" s="159">
        <v>8</v>
      </c>
      <c r="J29" s="159"/>
      <c r="K29" s="161">
        <f t="shared" si="0"/>
        <v>45</v>
      </c>
      <c r="L29" s="344"/>
      <c r="M29" s="423"/>
      <c r="N29" s="364"/>
      <c r="O29" s="342"/>
      <c r="P29" s="423"/>
    </row>
    <row r="30" spans="1:28" ht="13.5" customHeight="1">
      <c r="A30" s="421" t="s">
        <v>220</v>
      </c>
      <c r="B30" s="142" t="s">
        <v>207</v>
      </c>
      <c r="C30" s="162">
        <v>42</v>
      </c>
      <c r="D30" s="162"/>
      <c r="E30" s="162"/>
      <c r="F30" s="162">
        <v>2</v>
      </c>
      <c r="G30" s="162"/>
      <c r="H30" s="163"/>
      <c r="I30" s="162">
        <v>10</v>
      </c>
      <c r="J30" s="162">
        <v>7</v>
      </c>
      <c r="K30" s="164">
        <f t="shared" si="0"/>
        <v>61</v>
      </c>
      <c r="L30" s="347">
        <v>50</v>
      </c>
      <c r="M30" s="422">
        <f t="shared" ref="M30" si="23">IF(ISERROR(K30*100/L30),"",(K30*100/L30))</f>
        <v>122</v>
      </c>
      <c r="N30" s="363">
        <v>827</v>
      </c>
      <c r="O30" s="341">
        <v>783</v>
      </c>
      <c r="P30" s="422">
        <f t="shared" ref="P30" si="24">IF(ISERROR(N30*100/O30),"",(N30*100/O30))</f>
        <v>105.61941251596424</v>
      </c>
    </row>
    <row r="31" spans="1:28" s="251" customFormat="1" ht="13.5" customHeight="1">
      <c r="A31" s="421"/>
      <c r="B31" s="143" t="s">
        <v>209</v>
      </c>
      <c r="C31" s="159">
        <v>31</v>
      </c>
      <c r="D31" s="159"/>
      <c r="E31" s="159"/>
      <c r="F31" s="159"/>
      <c r="G31" s="159"/>
      <c r="H31" s="160"/>
      <c r="I31" s="159">
        <v>3</v>
      </c>
      <c r="J31" s="159"/>
      <c r="K31" s="161">
        <f t="shared" si="0"/>
        <v>34</v>
      </c>
      <c r="L31" s="344"/>
      <c r="M31" s="423"/>
      <c r="N31" s="364"/>
      <c r="O31" s="342"/>
      <c r="P31" s="423"/>
    </row>
    <row r="32" spans="1:28" ht="13.5" customHeight="1">
      <c r="A32" s="149" t="s">
        <v>13</v>
      </c>
      <c r="B32" s="140" t="s">
        <v>207</v>
      </c>
      <c r="C32" s="162">
        <v>27</v>
      </c>
      <c r="D32" s="162">
        <v>5</v>
      </c>
      <c r="E32" s="162">
        <v>1372</v>
      </c>
      <c r="F32" s="162">
        <v>10</v>
      </c>
      <c r="G32" s="162">
        <v>18</v>
      </c>
      <c r="H32" s="163"/>
      <c r="I32" s="162">
        <v>8</v>
      </c>
      <c r="J32" s="162">
        <v>1</v>
      </c>
      <c r="K32" s="164">
        <f t="shared" si="0"/>
        <v>1441</v>
      </c>
      <c r="L32" s="347">
        <v>1608</v>
      </c>
      <c r="M32" s="422">
        <f t="shared" ref="M32" si="25">IF(ISERROR(K32*100/L32),"",(K32*100/L32))</f>
        <v>89.614427860696523</v>
      </c>
      <c r="N32" s="363">
        <v>15066</v>
      </c>
      <c r="O32" s="341">
        <v>13952</v>
      </c>
      <c r="P32" s="422">
        <f t="shared" ref="P32" si="26">IF(ISERROR(N32*100/O32),"",(N32*100/O32))</f>
        <v>107.98451834862385</v>
      </c>
    </row>
    <row r="33" spans="1:17" s="251" customFormat="1" ht="13.5" customHeight="1" thickBot="1">
      <c r="A33" s="150" t="s">
        <v>221</v>
      </c>
      <c r="B33" s="140" t="s">
        <v>209</v>
      </c>
      <c r="C33" s="176">
        <v>8</v>
      </c>
      <c r="D33" s="176">
        <v>4</v>
      </c>
      <c r="E33" s="176"/>
      <c r="F33" s="176">
        <v>3</v>
      </c>
      <c r="G33" s="176"/>
      <c r="H33" s="177"/>
      <c r="I33" s="176"/>
      <c r="J33" s="176"/>
      <c r="K33" s="178">
        <f t="shared" si="0"/>
        <v>15</v>
      </c>
      <c r="L33" s="343"/>
      <c r="M33" s="424"/>
      <c r="N33" s="391"/>
      <c r="O33" s="400"/>
      <c r="P33" s="424"/>
    </row>
    <row r="34" spans="1:17" ht="14.25" customHeight="1">
      <c r="A34" s="407" t="s">
        <v>222</v>
      </c>
      <c r="B34" s="145" t="s">
        <v>207</v>
      </c>
      <c r="C34" s="179">
        <f t="shared" ref="C34:K35" si="27">C6+C8+C10+C12+C14+C16+C18+C20+C22+C24+C26+C28+C30+C32</f>
        <v>623</v>
      </c>
      <c r="D34" s="179">
        <f t="shared" si="27"/>
        <v>39</v>
      </c>
      <c r="E34" s="179">
        <f t="shared" si="27"/>
        <v>6032</v>
      </c>
      <c r="F34" s="179">
        <f t="shared" si="27"/>
        <v>598</v>
      </c>
      <c r="G34" s="179">
        <f t="shared" si="27"/>
        <v>2268</v>
      </c>
      <c r="H34" s="179">
        <f t="shared" si="27"/>
        <v>0</v>
      </c>
      <c r="I34" s="179">
        <f t="shared" si="27"/>
        <v>264</v>
      </c>
      <c r="J34" s="179">
        <f t="shared" si="27"/>
        <v>8</v>
      </c>
      <c r="K34" s="180">
        <f t="shared" si="27"/>
        <v>9832</v>
      </c>
      <c r="L34" s="389">
        <f>SUM(L6:L33)</f>
        <v>11659</v>
      </c>
      <c r="M34" s="409">
        <f t="shared" ref="M34" si="28">IF(ISERROR(K34*100/L34),"",(K34*100/L34))</f>
        <v>84.329702375846992</v>
      </c>
      <c r="N34" s="396">
        <f>SUM(N6:N33)</f>
        <v>134215</v>
      </c>
      <c r="O34" s="398">
        <f>SUM(O6:O33)</f>
        <v>142420</v>
      </c>
      <c r="P34" s="415">
        <f t="shared" ref="P34" si="29">IF(ISERROR(N34*100/O34),"",(N34*100/O34))</f>
        <v>94.238870945091975</v>
      </c>
      <c r="Q34" s="253"/>
    </row>
    <row r="35" spans="1:17" ht="14.25" customHeight="1" thickBot="1">
      <c r="A35" s="408"/>
      <c r="B35" s="146" t="s">
        <v>209</v>
      </c>
      <c r="C35" s="181">
        <f t="shared" si="27"/>
        <v>296</v>
      </c>
      <c r="D35" s="181">
        <f t="shared" si="27"/>
        <v>29</v>
      </c>
      <c r="E35" s="181">
        <f t="shared" si="27"/>
        <v>4</v>
      </c>
      <c r="F35" s="181">
        <f t="shared" si="27"/>
        <v>17</v>
      </c>
      <c r="G35" s="181">
        <f t="shared" si="27"/>
        <v>81</v>
      </c>
      <c r="H35" s="181">
        <f t="shared" si="27"/>
        <v>0</v>
      </c>
      <c r="I35" s="181">
        <f t="shared" si="27"/>
        <v>109</v>
      </c>
      <c r="J35" s="181">
        <f t="shared" si="27"/>
        <v>0</v>
      </c>
      <c r="K35" s="182">
        <f t="shared" si="27"/>
        <v>536</v>
      </c>
      <c r="L35" s="390"/>
      <c r="M35" s="410"/>
      <c r="N35" s="397"/>
      <c r="O35" s="399"/>
      <c r="P35" s="416"/>
      <c r="Q35" s="253"/>
    </row>
    <row r="36" spans="1:17" ht="13.5" customHeight="1">
      <c r="A36" s="411" t="s">
        <v>223</v>
      </c>
      <c r="B36" s="412"/>
      <c r="C36" s="171">
        <v>576</v>
      </c>
      <c r="D36" s="171">
        <v>47</v>
      </c>
      <c r="E36" s="171">
        <v>6582</v>
      </c>
      <c r="F36" s="171">
        <v>877</v>
      </c>
      <c r="G36" s="171">
        <v>3235</v>
      </c>
      <c r="H36" s="183"/>
      <c r="I36" s="171">
        <v>331</v>
      </c>
      <c r="J36" s="171">
        <v>11</v>
      </c>
      <c r="K36" s="184">
        <f>SUM(C36:J36)</f>
        <v>11659</v>
      </c>
      <c r="L36" s="185"/>
      <c r="M36" s="186"/>
      <c r="N36" s="187"/>
      <c r="O36" s="188"/>
      <c r="P36" s="189"/>
    </row>
    <row r="37" spans="1:17" ht="13.5" customHeight="1">
      <c r="A37" s="417" t="s">
        <v>224</v>
      </c>
      <c r="B37" s="418"/>
      <c r="C37" s="151">
        <f>IF(ISERROR(C34*100/C36),"",(C34*100/C36))</f>
        <v>108.15972222222223</v>
      </c>
      <c r="D37" s="151">
        <f t="shared" ref="D37:K37" si="30">IF(ISERROR(D34*100/D36),"",(D34*100/D36))</f>
        <v>82.978723404255319</v>
      </c>
      <c r="E37" s="151">
        <f t="shared" si="30"/>
        <v>91.643877240960194</v>
      </c>
      <c r="F37" s="151">
        <f t="shared" si="30"/>
        <v>68.187001140250857</v>
      </c>
      <c r="G37" s="151">
        <f t="shared" si="30"/>
        <v>70.108191653786704</v>
      </c>
      <c r="H37" s="151" t="str">
        <f t="shared" si="30"/>
        <v/>
      </c>
      <c r="I37" s="151">
        <f t="shared" si="30"/>
        <v>79.758308157099691</v>
      </c>
      <c r="J37" s="151">
        <f t="shared" si="30"/>
        <v>72.727272727272734</v>
      </c>
      <c r="K37" s="152">
        <f t="shared" si="30"/>
        <v>84.329702375846992</v>
      </c>
      <c r="L37" s="190"/>
      <c r="M37" s="191"/>
      <c r="N37" s="192"/>
      <c r="O37" s="193"/>
      <c r="P37" s="190"/>
    </row>
    <row r="38" spans="1:17" ht="13.5" customHeight="1">
      <c r="A38" s="419" t="s">
        <v>225</v>
      </c>
      <c r="B38" s="420"/>
      <c r="C38" s="158">
        <v>551</v>
      </c>
      <c r="D38" s="158">
        <v>44</v>
      </c>
      <c r="E38" s="158">
        <v>7457</v>
      </c>
      <c r="F38" s="158">
        <v>725</v>
      </c>
      <c r="G38" s="158">
        <v>2889</v>
      </c>
      <c r="H38" s="194"/>
      <c r="I38" s="158">
        <v>270</v>
      </c>
      <c r="J38" s="158">
        <v>21</v>
      </c>
      <c r="K38" s="195">
        <f>SUM(C38:J38)</f>
        <v>11957</v>
      </c>
      <c r="L38" s="196"/>
      <c r="M38" s="197"/>
      <c r="N38" s="198"/>
      <c r="O38" s="199"/>
      <c r="P38" s="200"/>
    </row>
    <row r="39" spans="1:17" ht="13.5" customHeight="1">
      <c r="A39" s="417" t="s">
        <v>226</v>
      </c>
      <c r="B39" s="418"/>
      <c r="C39" s="151">
        <f>IF(ISERROR(C34*100/C38),"",(C34*100/C38))</f>
        <v>113.06715063520871</v>
      </c>
      <c r="D39" s="151">
        <f t="shared" ref="D39:K39" si="31">IF(ISERROR(D34*100/D38),"",(D34*100/D38))</f>
        <v>88.63636363636364</v>
      </c>
      <c r="E39" s="151">
        <f t="shared" si="31"/>
        <v>80.890438514147775</v>
      </c>
      <c r="F39" s="151">
        <f t="shared" si="31"/>
        <v>82.482758620689651</v>
      </c>
      <c r="G39" s="151">
        <f t="shared" si="31"/>
        <v>78.504672897196258</v>
      </c>
      <c r="H39" s="151" t="str">
        <f t="shared" si="31"/>
        <v/>
      </c>
      <c r="I39" s="151">
        <f t="shared" si="31"/>
        <v>97.777777777777771</v>
      </c>
      <c r="J39" s="151">
        <f t="shared" si="31"/>
        <v>38.095238095238095</v>
      </c>
      <c r="K39" s="152">
        <f t="shared" si="31"/>
        <v>82.227983607928408</v>
      </c>
      <c r="L39" s="201"/>
      <c r="M39" s="191"/>
      <c r="N39" s="202"/>
      <c r="O39" s="193"/>
      <c r="P39" s="190"/>
    </row>
    <row r="40" spans="1:17" ht="13.5" customHeight="1">
      <c r="A40" s="419" t="s">
        <v>227</v>
      </c>
      <c r="B40" s="420"/>
      <c r="C40" s="203">
        <v>6354</v>
      </c>
      <c r="D40" s="158">
        <v>527</v>
      </c>
      <c r="E40" s="158">
        <v>82318</v>
      </c>
      <c r="F40" s="158">
        <v>7722</v>
      </c>
      <c r="G40" s="158">
        <v>33724</v>
      </c>
      <c r="H40" s="194"/>
      <c r="I40" s="158">
        <v>3366</v>
      </c>
      <c r="J40" s="158">
        <v>204</v>
      </c>
      <c r="K40" s="195">
        <f>SUM(C40:J40)</f>
        <v>134215</v>
      </c>
      <c r="L40" s="204"/>
      <c r="M40" s="197"/>
      <c r="N40" s="198"/>
      <c r="O40" s="199"/>
      <c r="P40" s="200"/>
    </row>
    <row r="41" spans="1:17" ht="13.5" customHeight="1">
      <c r="A41" s="411" t="s">
        <v>228</v>
      </c>
      <c r="B41" s="412"/>
      <c r="C41" s="171">
        <v>6299</v>
      </c>
      <c r="D41" s="171">
        <v>431</v>
      </c>
      <c r="E41" s="171">
        <v>82011</v>
      </c>
      <c r="F41" s="171">
        <v>9497</v>
      </c>
      <c r="G41" s="171">
        <v>40581</v>
      </c>
      <c r="H41" s="183"/>
      <c r="I41" s="171">
        <v>3376</v>
      </c>
      <c r="J41" s="171">
        <v>225</v>
      </c>
      <c r="K41" s="205">
        <f>SUM(C41:J41)</f>
        <v>142420</v>
      </c>
      <c r="L41" s="206"/>
      <c r="M41" s="186"/>
      <c r="N41" s="187"/>
      <c r="O41" s="207"/>
      <c r="P41" s="189"/>
    </row>
    <row r="42" spans="1:17" ht="13.5" customHeight="1">
      <c r="A42" s="413" t="s">
        <v>229</v>
      </c>
      <c r="B42" s="414"/>
      <c r="C42" s="153">
        <f>IF(ISERROR(C40*100/C41),"",(C40*100/C41))</f>
        <v>100.87315446896332</v>
      </c>
      <c r="D42" s="153">
        <f t="shared" ref="D42:K42" si="32">IF(ISERROR(D40*100/D41),"",(D40*100/D41))</f>
        <v>122.2737819025522</v>
      </c>
      <c r="E42" s="153">
        <f t="shared" si="32"/>
        <v>100.37434002755728</v>
      </c>
      <c r="F42" s="153">
        <f t="shared" si="32"/>
        <v>81.309887332841953</v>
      </c>
      <c r="G42" s="153">
        <f t="shared" si="32"/>
        <v>83.10292994258397</v>
      </c>
      <c r="H42" s="153" t="str">
        <f t="shared" si="32"/>
        <v/>
      </c>
      <c r="I42" s="153">
        <f t="shared" si="32"/>
        <v>99.703791469194314</v>
      </c>
      <c r="J42" s="153">
        <f t="shared" si="32"/>
        <v>90.666666666666671</v>
      </c>
      <c r="K42" s="154">
        <f t="shared" si="32"/>
        <v>94.238870945091975</v>
      </c>
      <c r="L42" s="201"/>
      <c r="M42" s="193"/>
      <c r="N42" s="202"/>
      <c r="O42" s="193"/>
      <c r="P42" s="190"/>
    </row>
    <row r="43" spans="1:17" ht="20.25" customHeight="1">
      <c r="A43" s="147"/>
      <c r="B43" s="147"/>
      <c r="C43" s="148" t="s">
        <v>502</v>
      </c>
      <c r="D43" s="127"/>
      <c r="E43" s="127"/>
      <c r="F43" s="127"/>
      <c r="G43" s="127"/>
      <c r="H43" s="127"/>
      <c r="I43" s="127"/>
      <c r="J43" s="127"/>
      <c r="K43" s="360" t="s">
        <v>451</v>
      </c>
      <c r="L43" s="360"/>
      <c r="M43" s="360"/>
      <c r="N43" s="360"/>
      <c r="O43" s="360"/>
      <c r="P43" s="360"/>
    </row>
    <row r="44" spans="1:17">
      <c r="A44" s="127"/>
      <c r="B44" s="127"/>
    </row>
  </sheetData>
  <sheetProtection selectLockedCells="1" selectUnlockedCells="1"/>
  <mergeCells count="108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A6:A7"/>
    <mergeCell ref="L6:L7"/>
    <mergeCell ref="M6:M7"/>
    <mergeCell ref="N6:N7"/>
    <mergeCell ref="O6:O7"/>
    <mergeCell ref="P6:P7"/>
    <mergeCell ref="A8:A9"/>
    <mergeCell ref="L8:L9"/>
    <mergeCell ref="M8:M9"/>
    <mergeCell ref="N8:N9"/>
    <mergeCell ref="O8:O9"/>
    <mergeCell ref="P8:P9"/>
    <mergeCell ref="A10:A11"/>
    <mergeCell ref="L10:L11"/>
    <mergeCell ref="M10:M11"/>
    <mergeCell ref="N10:N11"/>
    <mergeCell ref="O10:O11"/>
    <mergeCell ref="P10:P11"/>
    <mergeCell ref="A12:A13"/>
    <mergeCell ref="L12:L13"/>
    <mergeCell ref="M12:M13"/>
    <mergeCell ref="N12:N13"/>
    <mergeCell ref="O12:O13"/>
    <mergeCell ref="P12:P13"/>
    <mergeCell ref="A14:A15"/>
    <mergeCell ref="L14:L15"/>
    <mergeCell ref="M14:M15"/>
    <mergeCell ref="N14:N15"/>
    <mergeCell ref="O14:O15"/>
    <mergeCell ref="P14:P15"/>
    <mergeCell ref="A16:A17"/>
    <mergeCell ref="L16:L17"/>
    <mergeCell ref="M16:M17"/>
    <mergeCell ref="N16:N17"/>
    <mergeCell ref="O16:O17"/>
    <mergeCell ref="P16:P17"/>
    <mergeCell ref="A18:A19"/>
    <mergeCell ref="L18:L19"/>
    <mergeCell ref="M18:M19"/>
    <mergeCell ref="N18:N19"/>
    <mergeCell ref="O18:O19"/>
    <mergeCell ref="P18:P19"/>
    <mergeCell ref="A20:A21"/>
    <mergeCell ref="L20:L21"/>
    <mergeCell ref="M20:M21"/>
    <mergeCell ref="N20:N21"/>
    <mergeCell ref="O20:O21"/>
    <mergeCell ref="P20:P21"/>
    <mergeCell ref="A22:A23"/>
    <mergeCell ref="L22:L23"/>
    <mergeCell ref="M22:M23"/>
    <mergeCell ref="N22:N23"/>
    <mergeCell ref="O22:O23"/>
    <mergeCell ref="P22:P23"/>
    <mergeCell ref="A24:A25"/>
    <mergeCell ref="L24:L25"/>
    <mergeCell ref="M24:M25"/>
    <mergeCell ref="N24:N25"/>
    <mergeCell ref="O24:O25"/>
    <mergeCell ref="P24:P25"/>
    <mergeCell ref="A26:A27"/>
    <mergeCell ref="L26:L27"/>
    <mergeCell ref="M26:M27"/>
    <mergeCell ref="N26:N27"/>
    <mergeCell ref="O26:O27"/>
    <mergeCell ref="P26:P27"/>
    <mergeCell ref="A28:A29"/>
    <mergeCell ref="L28:L29"/>
    <mergeCell ref="M28:M29"/>
    <mergeCell ref="N28:N29"/>
    <mergeCell ref="O28:O29"/>
    <mergeCell ref="P28:P29"/>
    <mergeCell ref="A30:A31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A34:A35"/>
    <mergeCell ref="L34:L35"/>
    <mergeCell ref="M34:M35"/>
    <mergeCell ref="N34:N35"/>
    <mergeCell ref="O34:O35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13" priority="1" stopIfTrue="1">
      <formula>MOD(ROW(),2)=1</formula>
    </cfRule>
  </conditionalFormatting>
  <dataValidations count="1">
    <dataValidation type="list" allowBlank="1" showInputMessage="1" showErrorMessage="1" sqref="P3" xr:uid="{4C053D3B-EB15-4D19-9955-9F0047038D2C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F5AA-0318-4544-BC31-CE9D96A2C1F8}">
  <sheetPr>
    <tabColor indexed="45"/>
  </sheetPr>
  <dimension ref="A1:AB44"/>
  <sheetViews>
    <sheetView showGridLines="0" showZeros="0" view="pageBreakPreview" zoomScaleNormal="100" workbookViewId="0">
      <pane xSplit="2" ySplit="5" topLeftCell="C9" activePane="bottomRight" state="frozen"/>
      <selection activeCell="G18" sqref="G18"/>
      <selection pane="topRight" activeCell="G18" sqref="G18"/>
      <selection pane="bottomLeft" activeCell="G18" sqref="G18"/>
      <selection pane="bottomRight" activeCell="K37" sqref="K37"/>
    </sheetView>
  </sheetViews>
  <sheetFormatPr defaultRowHeight="13.5"/>
  <cols>
    <col min="1" max="1" width="13.125" style="15" customWidth="1"/>
    <col min="2" max="2" width="6.25" style="15" customWidth="1"/>
    <col min="3" max="7" width="9" style="15"/>
    <col min="8" max="8" width="9" style="15" hidden="1" customWidth="1"/>
    <col min="9" max="10" width="9" style="15"/>
    <col min="11" max="11" width="9.375" style="15" customWidth="1"/>
    <col min="12" max="12" width="9" style="15"/>
    <col min="13" max="13" width="7.25" style="15" customWidth="1"/>
    <col min="14" max="15" width="9" style="15"/>
    <col min="16" max="16" width="7.25" style="15" customWidth="1"/>
    <col min="17" max="24" width="9" style="15"/>
    <col min="25" max="25" width="0" style="15" hidden="1" customWidth="1"/>
    <col min="26" max="27" width="9" style="15" hidden="1" customWidth="1"/>
    <col min="28" max="28" width="11.25" style="15" hidden="1" customWidth="1"/>
    <col min="29" max="29" width="0" style="15" hidden="1" customWidth="1"/>
    <col min="30" max="16384" width="9" style="15"/>
  </cols>
  <sheetData>
    <row r="1" spans="1:28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8" ht="12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 t="s">
        <v>445</v>
      </c>
      <c r="M3" s="247"/>
      <c r="N3" s="247"/>
      <c r="O3" s="249" t="s">
        <v>510</v>
      </c>
      <c r="P3" s="247" t="s">
        <v>507</v>
      </c>
      <c r="AA3" s="15" t="s">
        <v>193</v>
      </c>
      <c r="AB3" s="16">
        <v>2005.01</v>
      </c>
    </row>
    <row r="4" spans="1:28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  <c r="AA4" s="15" t="s">
        <v>202</v>
      </c>
      <c r="AB4" s="16">
        <v>2005.02</v>
      </c>
    </row>
    <row r="5" spans="1:28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15" t="s">
        <v>206</v>
      </c>
      <c r="AB5" s="16">
        <v>2005.03</v>
      </c>
    </row>
    <row r="6" spans="1:28" ht="13.5" customHeight="1">
      <c r="A6" s="198" t="s">
        <v>235</v>
      </c>
      <c r="B6" s="293" t="s">
        <v>207</v>
      </c>
      <c r="C6" s="155">
        <f>SUM('集計（25.12):集計（25.01)'!C6)</f>
        <v>0</v>
      </c>
      <c r="D6" s="155">
        <f>SUM('集計（25.12):集計（25.01)'!D6)</f>
        <v>0</v>
      </c>
      <c r="E6" s="155">
        <f>SUM('集計（25.12):集計（25.01)'!E6)</f>
        <v>0</v>
      </c>
      <c r="F6" s="155">
        <f>SUM('集計（25.12):集計（25.01)'!F6)</f>
        <v>2</v>
      </c>
      <c r="G6" s="155">
        <f>SUM('集計（25.12):集計（25.01)'!G6)</f>
        <v>994</v>
      </c>
      <c r="H6" s="155">
        <f>SUM('集計（25.12):集計（25.01)'!H6)</f>
        <v>0</v>
      </c>
      <c r="I6" s="155">
        <f>SUM('集計（25.12):集計（25.01)'!I6)</f>
        <v>14</v>
      </c>
      <c r="J6" s="155">
        <f>SUM('集計（25.12):集計（25.01)'!J6)</f>
        <v>0</v>
      </c>
      <c r="K6" s="157">
        <f t="shared" ref="K6:K33" si="0">SUM(C6:J6)</f>
        <v>1010</v>
      </c>
      <c r="L6" s="464">
        <f>SUM('集計（25.12):集計（25.01)'!L6:L7)</f>
        <v>746</v>
      </c>
      <c r="M6" s="467">
        <f>IF(ISERROR(K6/L6),"",(K6/L6))</f>
        <v>1.353887399463807</v>
      </c>
      <c r="N6" s="468"/>
      <c r="O6" s="465"/>
      <c r="P6" s="466"/>
      <c r="AA6" s="15" t="s">
        <v>208</v>
      </c>
      <c r="AB6" s="16">
        <v>2005.04</v>
      </c>
    </row>
    <row r="7" spans="1:28" s="17" customFormat="1" ht="13.5" customHeight="1">
      <c r="A7" s="294"/>
      <c r="B7" s="295" t="s">
        <v>209</v>
      </c>
      <c r="C7" s="159">
        <f>SUM('集計（25.12):集計（25.01)'!C7)</f>
        <v>0</v>
      </c>
      <c r="D7" s="159">
        <f>SUM('集計（25.12):集計（25.01)'!D7)</f>
        <v>0</v>
      </c>
      <c r="E7" s="159">
        <f>SUM('集計（25.12):集計（25.01)'!E7)</f>
        <v>0</v>
      </c>
      <c r="F7" s="159">
        <f>SUM('集計（25.12):集計（25.01)'!F7)</f>
        <v>0</v>
      </c>
      <c r="G7" s="159">
        <f>SUM('集計（25.12):集計（25.01)'!G7)</f>
        <v>0</v>
      </c>
      <c r="H7" s="160">
        <f>SUM('集計（25.12):集計（25.01)'!H7)</f>
        <v>0</v>
      </c>
      <c r="I7" s="159">
        <f>SUM('集計（25.12):集計（25.01)'!I7)</f>
        <v>0</v>
      </c>
      <c r="J7" s="159">
        <f>SUM('集計（25.12):集計（25.01)'!J7)</f>
        <v>0</v>
      </c>
      <c r="K7" s="161">
        <f t="shared" si="0"/>
        <v>0</v>
      </c>
      <c r="L7" s="454"/>
      <c r="M7" s="455"/>
      <c r="N7" s="456"/>
      <c r="O7" s="457"/>
      <c r="P7" s="458"/>
      <c r="AB7" s="18"/>
    </row>
    <row r="8" spans="1:28" ht="13.5" customHeight="1">
      <c r="A8" s="296" t="s">
        <v>4</v>
      </c>
      <c r="B8" s="297" t="s">
        <v>207</v>
      </c>
      <c r="C8" s="162">
        <f>SUM('集計（25.12):集計（25.01)'!C8)</f>
        <v>0</v>
      </c>
      <c r="D8" s="162">
        <f>SUM('集計（25.12):集計（25.01)'!D8)</f>
        <v>0</v>
      </c>
      <c r="E8" s="162">
        <f>SUM('集計（25.12):集計（25.01)'!E8)</f>
        <v>10314</v>
      </c>
      <c r="F8" s="162">
        <f>SUM('集計（25.12):集計（25.01)'!F8)</f>
        <v>0</v>
      </c>
      <c r="G8" s="162">
        <f>SUM('集計（25.12):集計（25.01)'!G8)</f>
        <v>5905</v>
      </c>
      <c r="H8" s="163">
        <f>SUM('集計（25.12):集計（25.01)'!H8)</f>
        <v>0</v>
      </c>
      <c r="I8" s="162">
        <f>SUM('集計（25.12):集計（25.01)'!I8)</f>
        <v>1</v>
      </c>
      <c r="J8" s="162">
        <f>SUM('集計（25.12):集計（25.01)'!J8)</f>
        <v>0</v>
      </c>
      <c r="K8" s="164">
        <f t="shared" si="0"/>
        <v>16220</v>
      </c>
      <c r="L8" s="446">
        <f>SUM('集計（25.12):集計（25.01)'!L8:L9)</f>
        <v>17902</v>
      </c>
      <c r="M8" s="447">
        <f>IF(ISERROR(K8/L8),"",(K8/L8))</f>
        <v>0.90604401742822027</v>
      </c>
      <c r="N8" s="449"/>
      <c r="O8" s="451"/>
      <c r="P8" s="452"/>
      <c r="AA8" s="15" t="s">
        <v>210</v>
      </c>
      <c r="AB8" s="16">
        <v>2005.05</v>
      </c>
    </row>
    <row r="9" spans="1:28" s="17" customFormat="1" ht="13.5" customHeight="1">
      <c r="A9" s="298"/>
      <c r="B9" s="299" t="s">
        <v>209</v>
      </c>
      <c r="C9" s="159">
        <f>SUM('集計（25.12):集計（25.01)'!C9)</f>
        <v>0</v>
      </c>
      <c r="D9" s="159">
        <f>SUM('集計（25.12):集計（25.01)'!D9)</f>
        <v>0</v>
      </c>
      <c r="E9" s="159">
        <f>SUM('集計（25.12):集計（25.01)'!E9)</f>
        <v>0</v>
      </c>
      <c r="F9" s="159">
        <f>SUM('集計（25.12):集計（25.01)'!F9)</f>
        <v>0</v>
      </c>
      <c r="G9" s="159">
        <f>SUM('集計（25.12):集計（25.01)'!G9)</f>
        <v>0</v>
      </c>
      <c r="H9" s="160">
        <f>SUM('集計（25.12):集計（25.01)'!H9)</f>
        <v>0</v>
      </c>
      <c r="I9" s="159">
        <f>SUM('集計（25.12):集計（25.01)'!I9)</f>
        <v>0</v>
      </c>
      <c r="J9" s="159">
        <f>SUM('集計（25.12):集計（25.01)'!J9)</f>
        <v>0</v>
      </c>
      <c r="K9" s="161">
        <f t="shared" si="0"/>
        <v>0</v>
      </c>
      <c r="L9" s="454"/>
      <c r="M9" s="455"/>
      <c r="N9" s="456"/>
      <c r="O9" s="457"/>
      <c r="P9" s="458"/>
      <c r="AB9" s="18"/>
    </row>
    <row r="10" spans="1:28" ht="13.5" customHeight="1">
      <c r="A10" s="296" t="s">
        <v>6</v>
      </c>
      <c r="B10" s="297" t="s">
        <v>207</v>
      </c>
      <c r="C10" s="162">
        <f>SUM('集計（25.12):集計（25.01)'!C10)</f>
        <v>16</v>
      </c>
      <c r="D10" s="162">
        <f>SUM('集計（25.12):集計（25.01)'!D10)</f>
        <v>0</v>
      </c>
      <c r="E10" s="162">
        <f>SUM('集計（25.12):集計（25.01)'!E10)</f>
        <v>3955</v>
      </c>
      <c r="F10" s="162">
        <f>SUM('集計（25.12):集計（25.01)'!F10)</f>
        <v>149</v>
      </c>
      <c r="G10" s="162">
        <f>SUM('集計（25.12):集計（25.01)'!G10)</f>
        <v>929</v>
      </c>
      <c r="H10" s="163">
        <f>SUM('集計（25.12):集計（25.01)'!H10)</f>
        <v>0</v>
      </c>
      <c r="I10" s="162">
        <f>SUM('集計（25.12):集計（25.01)'!I10)</f>
        <v>17</v>
      </c>
      <c r="J10" s="162">
        <f>SUM('集計（25.12):集計（25.01)'!J10)</f>
        <v>0</v>
      </c>
      <c r="K10" s="164">
        <f t="shared" si="0"/>
        <v>5066</v>
      </c>
      <c r="L10" s="446">
        <f>SUM('集計（25.12):集計（25.01)'!L10:L11)</f>
        <v>4543</v>
      </c>
      <c r="M10" s="447">
        <f>IF(ISERROR(K10/L10),"",(K10/L10))</f>
        <v>1.1151221659696235</v>
      </c>
      <c r="N10" s="449"/>
      <c r="O10" s="451"/>
      <c r="P10" s="452"/>
      <c r="AA10" s="15" t="s">
        <v>211</v>
      </c>
      <c r="AB10" s="16">
        <v>2005.06</v>
      </c>
    </row>
    <row r="11" spans="1:28" s="17" customFormat="1" ht="13.5" customHeight="1">
      <c r="A11" s="298"/>
      <c r="B11" s="299" t="s">
        <v>209</v>
      </c>
      <c r="C11" s="159">
        <f>SUM('集計（25.12):集計（25.01)'!C11)</f>
        <v>0</v>
      </c>
      <c r="D11" s="159">
        <f>SUM('集計（25.12):集計（25.01)'!D11)</f>
        <v>0</v>
      </c>
      <c r="E11" s="159">
        <f>SUM('集計（25.12):集計（25.01)'!E11)</f>
        <v>0</v>
      </c>
      <c r="F11" s="159">
        <f>SUM('集計（25.12):集計（25.01)'!F11)</f>
        <v>0</v>
      </c>
      <c r="G11" s="159">
        <f>SUM('集計（25.12):集計（25.01)'!G11)</f>
        <v>0</v>
      </c>
      <c r="H11" s="160">
        <f>SUM('集計（25.12):集計（25.01)'!H11)</f>
        <v>0</v>
      </c>
      <c r="I11" s="159">
        <f>SUM('集計（25.12):集計（25.01)'!I11)</f>
        <v>0</v>
      </c>
      <c r="J11" s="159">
        <f>SUM('集計（25.12):集計（25.01)'!J11)</f>
        <v>0</v>
      </c>
      <c r="K11" s="161">
        <f t="shared" si="0"/>
        <v>0</v>
      </c>
      <c r="L11" s="454"/>
      <c r="M11" s="455"/>
      <c r="N11" s="456"/>
      <c r="O11" s="457"/>
      <c r="P11" s="458"/>
      <c r="AB11" s="18"/>
    </row>
    <row r="12" spans="1:28" ht="13.5" customHeight="1">
      <c r="A12" s="296" t="s">
        <v>215</v>
      </c>
      <c r="B12" s="297" t="s">
        <v>207</v>
      </c>
      <c r="C12" s="162">
        <f>SUM('集計（25.12):集計（25.01)'!C12)</f>
        <v>0</v>
      </c>
      <c r="D12" s="162">
        <f>SUM('集計（25.12):集計（25.01)'!D12)</f>
        <v>0</v>
      </c>
      <c r="E12" s="162">
        <f>SUM('集計（25.12):集計（25.01)'!E12)</f>
        <v>1698</v>
      </c>
      <c r="F12" s="162">
        <f>SUM('集計（25.12):集計（25.01)'!F12)</f>
        <v>0</v>
      </c>
      <c r="G12" s="162">
        <f>SUM('集計（25.12):集計（25.01)'!G12)</f>
        <v>338</v>
      </c>
      <c r="H12" s="163">
        <f>SUM('集計（25.12):集計（25.01)'!H12)</f>
        <v>0</v>
      </c>
      <c r="I12" s="162">
        <f>SUM('集計（25.12):集計（25.01)'!I12)</f>
        <v>0</v>
      </c>
      <c r="J12" s="162">
        <f>SUM('集計（25.12):集計（25.01)'!J12)</f>
        <v>4</v>
      </c>
      <c r="K12" s="164">
        <f t="shared" si="0"/>
        <v>2040</v>
      </c>
      <c r="L12" s="446">
        <f>SUM('集計（25.12):集計（25.01)'!L12:L13)</f>
        <v>1493</v>
      </c>
      <c r="M12" s="447">
        <f>IF(ISERROR(K12/L12),"",(K12/L12))</f>
        <v>1.3663764233087743</v>
      </c>
      <c r="N12" s="449"/>
      <c r="O12" s="451"/>
      <c r="P12" s="452"/>
      <c r="AA12" s="15" t="s">
        <v>212</v>
      </c>
      <c r="AB12" s="16">
        <v>2005.07</v>
      </c>
    </row>
    <row r="13" spans="1:28" s="17" customFormat="1" ht="13.5" customHeight="1">
      <c r="A13" s="298"/>
      <c r="B13" s="299" t="s">
        <v>209</v>
      </c>
      <c r="C13" s="159">
        <f>SUM('集計（25.12):集計（25.01)'!C13)</f>
        <v>0</v>
      </c>
      <c r="D13" s="159">
        <f>SUM('集計（25.12):集計（25.01)'!D13)</f>
        <v>0</v>
      </c>
      <c r="E13" s="159">
        <f>SUM('集計（25.12):集計（25.01)'!E13)</f>
        <v>0</v>
      </c>
      <c r="F13" s="159">
        <f>SUM('集計（25.12):集計（25.01)'!F13)</f>
        <v>0</v>
      </c>
      <c r="G13" s="159">
        <f>SUM('集計（25.12):集計（25.01)'!G13)</f>
        <v>0</v>
      </c>
      <c r="H13" s="160">
        <f>SUM('集計（25.12):集計（25.01)'!H13)</f>
        <v>0</v>
      </c>
      <c r="I13" s="159">
        <f>SUM('集計（25.12):集計（25.01)'!I13)</f>
        <v>0</v>
      </c>
      <c r="J13" s="159">
        <f>SUM('集計（25.12):集計（25.01)'!J13)</f>
        <v>0</v>
      </c>
      <c r="K13" s="161">
        <f t="shared" si="0"/>
        <v>0</v>
      </c>
      <c r="L13" s="454"/>
      <c r="M13" s="455"/>
      <c r="N13" s="456"/>
      <c r="O13" s="457"/>
      <c r="P13" s="458"/>
      <c r="AB13" s="18"/>
    </row>
    <row r="14" spans="1:28" ht="13.5" customHeight="1">
      <c r="A14" s="296" t="s">
        <v>218</v>
      </c>
      <c r="B14" s="297" t="s">
        <v>207</v>
      </c>
      <c r="C14" s="162">
        <f>SUM('集計（25.12):集計（25.01)'!C14)</f>
        <v>104</v>
      </c>
      <c r="D14" s="162">
        <f>SUM('集計（25.12):集計（25.01)'!D14)</f>
        <v>8</v>
      </c>
      <c r="E14" s="162">
        <f>SUM('集計（25.12):集計（25.01)'!E14)</f>
        <v>6615</v>
      </c>
      <c r="F14" s="162">
        <f>SUM('集計（25.12):集計（25.01)'!F14)</f>
        <v>1840</v>
      </c>
      <c r="G14" s="162">
        <f>SUM('集計（25.12):集計（25.01)'!G14)</f>
        <v>3166</v>
      </c>
      <c r="H14" s="163">
        <f>SUM('集計（25.12):集計（25.01)'!H14)</f>
        <v>0</v>
      </c>
      <c r="I14" s="162">
        <f>SUM('集計（25.12):集計（25.01)'!I14)</f>
        <v>258</v>
      </c>
      <c r="J14" s="162">
        <f>SUM('集計（25.12):集計（25.01)'!J14)</f>
        <v>0</v>
      </c>
      <c r="K14" s="164">
        <f t="shared" si="0"/>
        <v>11991</v>
      </c>
      <c r="L14" s="446">
        <f>SUM('集計（25.12):集計（25.01)'!L14:L15)</f>
        <v>14093</v>
      </c>
      <c r="M14" s="447">
        <f>IF(ISERROR(K14/L14),"",(K14/L14))</f>
        <v>0.85084793869296815</v>
      </c>
      <c r="N14" s="449"/>
      <c r="O14" s="451"/>
      <c r="P14" s="452"/>
      <c r="AA14" s="15" t="s">
        <v>213</v>
      </c>
      <c r="AB14" s="16">
        <v>2005.08</v>
      </c>
    </row>
    <row r="15" spans="1:28" s="17" customFormat="1" ht="13.5" customHeight="1">
      <c r="A15" s="298"/>
      <c r="B15" s="299" t="s">
        <v>209</v>
      </c>
      <c r="C15" s="159">
        <f>SUM('集計（25.12):集計（25.01)'!C15)</f>
        <v>5</v>
      </c>
      <c r="D15" s="159">
        <f>SUM('集計（25.12):集計（25.01)'!D15)</f>
        <v>0</v>
      </c>
      <c r="E15" s="159">
        <f>SUM('集計（25.12):集計（25.01)'!E15)</f>
        <v>18</v>
      </c>
      <c r="F15" s="159">
        <f>SUM('集計（25.12):集計（25.01)'!F15)</f>
        <v>28</v>
      </c>
      <c r="G15" s="159">
        <f>SUM('集計（25.12):集計（25.01)'!G15)</f>
        <v>2</v>
      </c>
      <c r="H15" s="160">
        <f>SUM('集計（25.12):集計（25.01)'!H15)</f>
        <v>0</v>
      </c>
      <c r="I15" s="159">
        <f>SUM('集計（25.12):集計（25.01)'!I15)</f>
        <v>17</v>
      </c>
      <c r="J15" s="159">
        <f>SUM('集計（25.12):集計（25.01)'!J15)</f>
        <v>0</v>
      </c>
      <c r="K15" s="161">
        <f t="shared" si="0"/>
        <v>70</v>
      </c>
      <c r="L15" s="454"/>
      <c r="M15" s="455"/>
      <c r="N15" s="456"/>
      <c r="O15" s="457"/>
      <c r="P15" s="458"/>
      <c r="AB15" s="18"/>
    </row>
    <row r="16" spans="1:28" ht="13.5" customHeight="1">
      <c r="A16" s="296" t="s">
        <v>319</v>
      </c>
      <c r="B16" s="297" t="s">
        <v>207</v>
      </c>
      <c r="C16" s="162">
        <f>SUM('集計（25.12):集計（25.01)'!C16)</f>
        <v>0</v>
      </c>
      <c r="D16" s="162">
        <f>SUM('集計（25.12):集計（25.01)'!D16)</f>
        <v>0</v>
      </c>
      <c r="E16" s="162">
        <f>SUM('集計（25.12):集計（25.01)'!E16)</f>
        <v>5241</v>
      </c>
      <c r="F16" s="162">
        <f>SUM('集計（25.12):集計（25.01)'!F16)</f>
        <v>0</v>
      </c>
      <c r="G16" s="162">
        <f>SUM('集計（25.12):集計（25.01)'!G16)</f>
        <v>238</v>
      </c>
      <c r="H16" s="163">
        <f>SUM('集計（25.12):集計（25.01)'!H16)</f>
        <v>0</v>
      </c>
      <c r="I16" s="162">
        <f>SUM('集計（25.12):集計（25.01)'!I16)</f>
        <v>0</v>
      </c>
      <c r="J16" s="162">
        <f>SUM('集計（25.12):集計（25.01)'!J16)</f>
        <v>0</v>
      </c>
      <c r="K16" s="164">
        <f t="shared" si="0"/>
        <v>5479</v>
      </c>
      <c r="L16" s="446">
        <f>SUM('集計（25.12):集計（25.01)'!L16:L17)</f>
        <v>5311</v>
      </c>
      <c r="M16" s="447">
        <f>IF(ISERROR(K16/L16),"",(K16/L16))</f>
        <v>1.031632460930145</v>
      </c>
      <c r="N16" s="449"/>
      <c r="O16" s="451"/>
      <c r="P16" s="452"/>
      <c r="AA16" s="15" t="s">
        <v>214</v>
      </c>
      <c r="AB16" s="16">
        <v>2005.09</v>
      </c>
    </row>
    <row r="17" spans="1:28" s="17" customFormat="1" ht="13.5" customHeight="1">
      <c r="A17" s="298"/>
      <c r="B17" s="299" t="s">
        <v>209</v>
      </c>
      <c r="C17" s="159">
        <f>SUM('集計（25.12):集計（25.01)'!C17)</f>
        <v>0</v>
      </c>
      <c r="D17" s="159">
        <f>SUM('集計（25.12):集計（25.01)'!D17)</f>
        <v>0</v>
      </c>
      <c r="E17" s="159">
        <f>SUM('集計（25.12):集計（25.01)'!E17)</f>
        <v>0</v>
      </c>
      <c r="F17" s="159">
        <f>SUM('集計（25.12):集計（25.01)'!F17)</f>
        <v>0</v>
      </c>
      <c r="G17" s="159">
        <f>SUM('集計（25.12):集計（25.01)'!G17)</f>
        <v>0</v>
      </c>
      <c r="H17" s="160">
        <f>SUM('集計（25.12):集計（25.01)'!H17)</f>
        <v>0</v>
      </c>
      <c r="I17" s="159">
        <f>SUM('集計（25.12):集計（25.01)'!I17)</f>
        <v>0</v>
      </c>
      <c r="J17" s="159">
        <f>SUM('集計（25.12):集計（25.01)'!J17)</f>
        <v>0</v>
      </c>
      <c r="K17" s="161">
        <f t="shared" si="0"/>
        <v>0</v>
      </c>
      <c r="L17" s="454"/>
      <c r="M17" s="455"/>
      <c r="N17" s="456"/>
      <c r="O17" s="457"/>
      <c r="P17" s="458"/>
      <c r="AB17" s="18"/>
    </row>
    <row r="18" spans="1:28" ht="13.5" customHeight="1">
      <c r="A18" s="296" t="s">
        <v>10</v>
      </c>
      <c r="B18" s="297" t="s">
        <v>207</v>
      </c>
      <c r="C18" s="162">
        <f>SUM('集計（25.12):集計（25.01)'!C18)</f>
        <v>1</v>
      </c>
      <c r="D18" s="162">
        <f>SUM('集計（25.12):集計（25.01)'!D18)</f>
        <v>0</v>
      </c>
      <c r="E18" s="162">
        <f>SUM('集計（25.12):集計（25.01)'!E18)</f>
        <v>585</v>
      </c>
      <c r="F18" s="162">
        <f>SUM('集計（25.12):集計（25.01)'!F18)</f>
        <v>1</v>
      </c>
      <c r="G18" s="162">
        <f>SUM('集計（25.12):集計（25.01)'!G18)</f>
        <v>4867</v>
      </c>
      <c r="H18" s="163">
        <f>SUM('集計（25.12):集計（25.01)'!H18)</f>
        <v>0</v>
      </c>
      <c r="I18" s="162">
        <f>SUM('集計（25.12):集計（25.01)'!I18)</f>
        <v>51</v>
      </c>
      <c r="J18" s="162">
        <f>SUM('集計（25.12):集計（25.01)'!J18)</f>
        <v>0</v>
      </c>
      <c r="K18" s="164">
        <f t="shared" si="0"/>
        <v>5505</v>
      </c>
      <c r="L18" s="446">
        <f>SUM('集計（25.12):集計（25.01)'!L18:L19)</f>
        <v>5546</v>
      </c>
      <c r="M18" s="447">
        <f>IF(ISERROR(K18/L18),"",(K18/L18))</f>
        <v>0.99260728452939051</v>
      </c>
      <c r="N18" s="449"/>
      <c r="O18" s="451"/>
      <c r="P18" s="452"/>
      <c r="AB18" s="16"/>
    </row>
    <row r="19" spans="1:28" s="17" customFormat="1" ht="13.5" customHeight="1">
      <c r="A19" s="298"/>
      <c r="B19" s="299" t="s">
        <v>209</v>
      </c>
      <c r="C19" s="159">
        <f>SUM('集計（25.12):集計（25.01)'!C19)</f>
        <v>0</v>
      </c>
      <c r="D19" s="159">
        <f>SUM('集計（25.12):集計（25.01)'!D19)</f>
        <v>0</v>
      </c>
      <c r="E19" s="159">
        <f>SUM('集計（25.12):集計（25.01)'!E19)</f>
        <v>0</v>
      </c>
      <c r="F19" s="159">
        <f>SUM('集計（25.12):集計（25.01)'!F19)</f>
        <v>0</v>
      </c>
      <c r="G19" s="159">
        <f>SUM('集計（25.12):集計（25.01)'!G19)</f>
        <v>0</v>
      </c>
      <c r="H19" s="160">
        <f>SUM('集計（25.12):集計（25.01)'!H19)</f>
        <v>0</v>
      </c>
      <c r="I19" s="159">
        <f>SUM('集計（25.12):集計（25.01)'!I19)</f>
        <v>1</v>
      </c>
      <c r="J19" s="159">
        <f>SUM('集計（25.12):集計（25.01)'!J19)</f>
        <v>0</v>
      </c>
      <c r="K19" s="161">
        <f t="shared" si="0"/>
        <v>1</v>
      </c>
      <c r="L19" s="454"/>
      <c r="M19" s="455"/>
      <c r="N19" s="456"/>
      <c r="O19" s="457"/>
      <c r="P19" s="458"/>
      <c r="AA19" s="17" t="s">
        <v>216</v>
      </c>
      <c r="AB19" s="18" t="s">
        <v>236</v>
      </c>
    </row>
    <row r="20" spans="1:28" ht="13.5" customHeight="1">
      <c r="A20" s="300" t="s">
        <v>11</v>
      </c>
      <c r="B20" s="297" t="s">
        <v>207</v>
      </c>
      <c r="C20" s="165">
        <f>SUM('集計（25.12):集計（25.01)'!C20)</f>
        <v>396</v>
      </c>
      <c r="D20" s="165">
        <f>SUM('集計（25.12):集計（25.01)'!D20)</f>
        <v>114</v>
      </c>
      <c r="E20" s="165">
        <f>SUM('集計（25.12):集計（25.01)'!E20)</f>
        <v>35071</v>
      </c>
      <c r="F20" s="165">
        <f>SUM('集計（25.12):集計（25.01)'!F20)</f>
        <v>5179</v>
      </c>
      <c r="G20" s="165">
        <f>SUM('集計（25.12):集計（25.01)'!G20)</f>
        <v>18427</v>
      </c>
      <c r="H20" s="166">
        <f>SUM('集計（25.12):集計（25.01)'!H20)</f>
        <v>0</v>
      </c>
      <c r="I20" s="165">
        <f>SUM('集計（25.12):集計（25.01)'!I20)</f>
        <v>712</v>
      </c>
      <c r="J20" s="165">
        <f>SUM('集計（25.12):集計（25.01)'!J20)</f>
        <v>0</v>
      </c>
      <c r="K20" s="167">
        <f t="shared" si="0"/>
        <v>59899</v>
      </c>
      <c r="L20" s="446">
        <f>SUM('集計（25.12):集計（25.01)'!L20:L21)</f>
        <v>59874</v>
      </c>
      <c r="M20" s="447">
        <f>IF(ISERROR(K20/L20),"",(K20/L20))</f>
        <v>1.0004175435080336</v>
      </c>
      <c r="N20" s="449"/>
      <c r="O20" s="451"/>
      <c r="P20" s="452"/>
      <c r="AB20" s="16"/>
    </row>
    <row r="21" spans="1:28" s="17" customFormat="1" ht="13.5" customHeight="1">
      <c r="A21" s="202"/>
      <c r="B21" s="301" t="s">
        <v>209</v>
      </c>
      <c r="C21" s="168">
        <f>SUM('集計（25.12):集計（25.01)'!C21)</f>
        <v>56</v>
      </c>
      <c r="D21" s="168">
        <f>SUM('集計（25.12):集計（25.01)'!D21)</f>
        <v>13</v>
      </c>
      <c r="E21" s="168">
        <f>SUM('集計（25.12):集計（25.01)'!E21)</f>
        <v>80</v>
      </c>
      <c r="F21" s="168">
        <f>SUM('集計（25.12):集計（25.01)'!F21)</f>
        <v>44</v>
      </c>
      <c r="G21" s="168">
        <f>SUM('集計（25.12):集計（25.01)'!G21)</f>
        <v>370</v>
      </c>
      <c r="H21" s="169">
        <f>SUM('集計（25.12):集計（25.01)'!H21)</f>
        <v>0</v>
      </c>
      <c r="I21" s="168">
        <f>SUM('集計（25.12):集計（25.01)'!I21)</f>
        <v>93</v>
      </c>
      <c r="J21" s="168">
        <f>SUM('集計（25.12):集計（25.01)'!J21)</f>
        <v>0</v>
      </c>
      <c r="K21" s="170">
        <f t="shared" si="0"/>
        <v>656</v>
      </c>
      <c r="L21" s="459"/>
      <c r="M21" s="460"/>
      <c r="N21" s="461"/>
      <c r="O21" s="462"/>
      <c r="P21" s="463"/>
      <c r="AA21" s="17" t="s">
        <v>217</v>
      </c>
      <c r="AB21" s="18">
        <v>2005.11</v>
      </c>
    </row>
    <row r="22" spans="1:28" ht="13.5" customHeight="1">
      <c r="A22" s="302" t="s">
        <v>18</v>
      </c>
      <c r="B22" s="295" t="s">
        <v>207</v>
      </c>
      <c r="C22" s="162">
        <f>SUM('集計（25.12):集計（25.01)'!C22)</f>
        <v>1141</v>
      </c>
      <c r="D22" s="162">
        <f>SUM('集計（25.12):集計（25.01)'!D22)</f>
        <v>151</v>
      </c>
      <c r="E22" s="162">
        <f>SUM('集計（25.12):集計（25.01)'!E22)</f>
        <v>0</v>
      </c>
      <c r="F22" s="162">
        <f>SUM('集計（25.12):集計（25.01)'!F22)</f>
        <v>166</v>
      </c>
      <c r="G22" s="162">
        <f>SUM('集計（25.12):集計（25.01)'!G22)</f>
        <v>0</v>
      </c>
      <c r="H22" s="163">
        <f>SUM('集計（25.12):集計（25.01)'!H22)</f>
        <v>0</v>
      </c>
      <c r="I22" s="162">
        <f>SUM('集計（25.12):集計（25.01)'!I22)</f>
        <v>663</v>
      </c>
      <c r="J22" s="162">
        <f>SUM('集計（25.12):集計（25.01)'!J22)</f>
        <v>0</v>
      </c>
      <c r="K22" s="164">
        <f t="shared" si="0"/>
        <v>2121</v>
      </c>
      <c r="L22" s="464">
        <f>SUM('集計（25.12):集計（25.01)'!L22:L23)</f>
        <v>2394</v>
      </c>
      <c r="M22" s="448">
        <f>IF(ISERROR(K22/L22),"",(K22/L22))</f>
        <v>0.88596491228070173</v>
      </c>
      <c r="N22" s="450"/>
      <c r="O22" s="465"/>
      <c r="P22" s="466"/>
      <c r="AB22" s="16"/>
    </row>
    <row r="23" spans="1:28" s="17" customFormat="1" ht="13.5" customHeight="1">
      <c r="A23" s="298"/>
      <c r="B23" s="299" t="s">
        <v>209</v>
      </c>
      <c r="C23" s="159">
        <f>SUM('集計（25.12):集計（25.01)'!C23)</f>
        <v>566</v>
      </c>
      <c r="D23" s="159">
        <f>SUM('集計（25.12):集計（25.01)'!D23)</f>
        <v>131</v>
      </c>
      <c r="E23" s="159">
        <f>SUM('集計（25.12):集計（25.01)'!E23)</f>
        <v>0</v>
      </c>
      <c r="F23" s="159">
        <f>SUM('集計（25.12):集計（25.01)'!F23)</f>
        <v>8</v>
      </c>
      <c r="G23" s="159">
        <f>SUM('集計（25.12):集計（25.01)'!G23)</f>
        <v>0</v>
      </c>
      <c r="H23" s="160">
        <f>SUM('集計（25.12):集計（25.01)'!H23)</f>
        <v>0</v>
      </c>
      <c r="I23" s="159">
        <f>SUM('集計（25.12):集計（25.01)'!I23)</f>
        <v>341</v>
      </c>
      <c r="J23" s="159">
        <f>SUM('集計（25.12):集計（25.01)'!J23)</f>
        <v>0</v>
      </c>
      <c r="K23" s="161">
        <f t="shared" si="0"/>
        <v>1046</v>
      </c>
      <c r="L23" s="454"/>
      <c r="M23" s="455"/>
      <c r="N23" s="456"/>
      <c r="O23" s="457"/>
      <c r="P23" s="458"/>
      <c r="AA23" s="17" t="s">
        <v>219</v>
      </c>
      <c r="AB23" s="18">
        <v>2005.12</v>
      </c>
    </row>
    <row r="24" spans="1:28" ht="13.5" customHeight="1">
      <c r="A24" s="296" t="s">
        <v>5</v>
      </c>
      <c r="B24" s="297" t="s">
        <v>207</v>
      </c>
      <c r="C24" s="162">
        <f>SUM('集計（25.12):集計（25.01)'!C24)</f>
        <v>2111</v>
      </c>
      <c r="D24" s="162">
        <f>SUM('集計（25.12):集計（25.01)'!D24)</f>
        <v>119</v>
      </c>
      <c r="E24" s="162">
        <f>SUM('集計（25.12):集計（25.01)'!E24)</f>
        <v>0</v>
      </c>
      <c r="F24" s="162">
        <f>SUM('集計（25.12):集計（25.01)'!F24)</f>
        <v>623</v>
      </c>
      <c r="G24" s="162">
        <f>SUM('集計（25.12):集計（25.01)'!G24)</f>
        <v>0</v>
      </c>
      <c r="H24" s="163">
        <f>SUM('集計（25.12):集計（25.01)'!H24)</f>
        <v>0</v>
      </c>
      <c r="I24" s="162">
        <f>SUM('集計（25.12):集計（25.01)'!I24)</f>
        <v>1148</v>
      </c>
      <c r="J24" s="162">
        <f>SUM('集計（25.12):集計（25.01)'!J24)</f>
        <v>0</v>
      </c>
      <c r="K24" s="164">
        <f t="shared" si="0"/>
        <v>4001</v>
      </c>
      <c r="L24" s="446">
        <f>SUM('集計（25.12):集計（25.01)'!L24:L25)</f>
        <v>3418</v>
      </c>
      <c r="M24" s="447">
        <f>IF(ISERROR(K24/L24),"",(K24/L24))</f>
        <v>1.1705675833820948</v>
      </c>
      <c r="N24" s="449"/>
      <c r="O24" s="451"/>
      <c r="P24" s="452"/>
      <c r="AB24" s="16"/>
    </row>
    <row r="25" spans="1:28" s="17" customFormat="1" ht="13.5" customHeight="1">
      <c r="A25" s="298"/>
      <c r="B25" s="299" t="s">
        <v>209</v>
      </c>
      <c r="C25" s="159">
        <f>SUM('集計（25.12):集計（25.01)'!C25)</f>
        <v>1248</v>
      </c>
      <c r="D25" s="159">
        <f>SUM('集計（25.12):集計（25.01)'!D25)</f>
        <v>101</v>
      </c>
      <c r="E25" s="159">
        <f>SUM('集計（25.12):集計（25.01)'!E25)</f>
        <v>0</v>
      </c>
      <c r="F25" s="159">
        <f>SUM('集計（25.12):集計（25.01)'!F25)</f>
        <v>39</v>
      </c>
      <c r="G25" s="159">
        <f>SUM('集計（25.12):集計（25.01)'!G25)</f>
        <v>0</v>
      </c>
      <c r="H25" s="160">
        <f>SUM('集計（25.12):集計（25.01)'!H25)</f>
        <v>0</v>
      </c>
      <c r="I25" s="159">
        <f>SUM('集計（25.12):集計（25.01)'!I25)</f>
        <v>702</v>
      </c>
      <c r="J25" s="159">
        <f>SUM('集計（25.12):集計（25.01)'!J25)</f>
        <v>0</v>
      </c>
      <c r="K25" s="161">
        <f t="shared" si="0"/>
        <v>2090</v>
      </c>
      <c r="L25" s="454"/>
      <c r="M25" s="455"/>
      <c r="N25" s="456"/>
      <c r="O25" s="457"/>
      <c r="P25" s="458"/>
    </row>
    <row r="26" spans="1:28" ht="13.5" customHeight="1">
      <c r="A26" s="300" t="s">
        <v>8</v>
      </c>
      <c r="B26" s="297" t="s">
        <v>207</v>
      </c>
      <c r="C26" s="173">
        <f>SUM('集計（25.12):集計（25.01)'!C26)</f>
        <v>1201</v>
      </c>
      <c r="D26" s="173">
        <f>SUM('集計（25.12):集計（25.01)'!D26)</f>
        <v>116</v>
      </c>
      <c r="E26" s="173">
        <f>SUM('集計（25.12):集計（25.01)'!E26)</f>
        <v>0</v>
      </c>
      <c r="F26" s="173">
        <f>SUM('集計（25.12):集計（25.01)'!F26)</f>
        <v>406</v>
      </c>
      <c r="G26" s="173">
        <f>SUM('集計（25.12):集計（25.01)'!G26)</f>
        <v>0</v>
      </c>
      <c r="H26" s="173">
        <f>SUM('集計（25.12):集計（25.01)'!H26)</f>
        <v>0</v>
      </c>
      <c r="I26" s="173">
        <f>SUM('集計（25.12):集計（25.01)'!I26)</f>
        <v>326</v>
      </c>
      <c r="J26" s="174">
        <f>SUM('集計（25.12):集計（25.01)'!J26)</f>
        <v>0</v>
      </c>
      <c r="K26" s="175">
        <f t="shared" si="0"/>
        <v>2049</v>
      </c>
      <c r="L26" s="446">
        <f>SUM('集計（25.12):集計（25.01)'!L26:L27)</f>
        <v>2500</v>
      </c>
      <c r="M26" s="447">
        <f>IF(ISERROR(K26/L26),"",(K26/L26))</f>
        <v>0.8196</v>
      </c>
      <c r="N26" s="451"/>
      <c r="O26" s="451"/>
      <c r="P26" s="452"/>
    </row>
    <row r="27" spans="1:28" ht="13.5" customHeight="1">
      <c r="A27" s="294"/>
      <c r="B27" s="299" t="s">
        <v>209</v>
      </c>
      <c r="C27" s="176">
        <f>SUM('集計（25.12):集計（25.01)'!C27)</f>
        <v>407</v>
      </c>
      <c r="D27" s="176">
        <f>SUM('集計（25.12):集計（25.01)'!D27)</f>
        <v>59</v>
      </c>
      <c r="E27" s="176">
        <f>SUM('集計（25.12):集計（25.01)'!E27)</f>
        <v>0</v>
      </c>
      <c r="F27" s="176">
        <f>SUM('集計（25.12):集計（25.01)'!F27)</f>
        <v>22</v>
      </c>
      <c r="G27" s="176">
        <f>SUM('集計（25.12):集計（25.01)'!G27)</f>
        <v>0</v>
      </c>
      <c r="H27" s="177">
        <f>SUM('集計（25.12):集計（25.01)'!H27)</f>
        <v>0</v>
      </c>
      <c r="I27" s="176">
        <f>SUM('集計（25.12):集計（25.01)'!I27)</f>
        <v>104</v>
      </c>
      <c r="J27" s="176">
        <f>SUM('集計（25.12):集計（25.01)'!J27)</f>
        <v>0</v>
      </c>
      <c r="K27" s="178">
        <f t="shared" si="0"/>
        <v>592</v>
      </c>
      <c r="L27" s="454"/>
      <c r="M27" s="455"/>
      <c r="N27" s="457"/>
      <c r="O27" s="457"/>
      <c r="P27" s="458"/>
    </row>
    <row r="28" spans="1:28" ht="13.5" customHeight="1">
      <c r="A28" s="300" t="s">
        <v>321</v>
      </c>
      <c r="B28" s="297" t="s">
        <v>207</v>
      </c>
      <c r="C28" s="165">
        <f>SUM('集計（25.12):集計（25.01)'!C28)</f>
        <v>470</v>
      </c>
      <c r="D28" s="165">
        <f>SUM('集計（25.12):集計（25.01)'!D28)</f>
        <v>0</v>
      </c>
      <c r="E28" s="165">
        <f>SUM('集計（25.12):集計（25.01)'!E28)</f>
        <v>0</v>
      </c>
      <c r="F28" s="165">
        <f>SUM('集計（25.12):集計（25.01)'!F28)</f>
        <v>1</v>
      </c>
      <c r="G28" s="165">
        <f>SUM('集計（25.12):集計（25.01)'!G28)</f>
        <v>0</v>
      </c>
      <c r="H28" s="166">
        <f>SUM('集計（25.12):集計（25.01)'!H28)</f>
        <v>0</v>
      </c>
      <c r="I28" s="165">
        <f>SUM('集計（25.12):集計（25.01)'!I28)</f>
        <v>68</v>
      </c>
      <c r="J28" s="165">
        <f>SUM('集計（25.12):集計（25.01)'!J28)</f>
        <v>0</v>
      </c>
      <c r="K28" s="167">
        <f t="shared" si="0"/>
        <v>539</v>
      </c>
      <c r="L28" s="446">
        <f>SUM('集計（25.12):集計（25.01)'!L28:L29)</f>
        <v>502</v>
      </c>
      <c r="M28" s="447">
        <f>IF(ISERROR(K28/L28),"",(K28/L28))</f>
        <v>1.0737051792828685</v>
      </c>
      <c r="N28" s="449"/>
      <c r="O28" s="451"/>
      <c r="P28" s="452"/>
    </row>
    <row r="29" spans="1:28" s="17" customFormat="1" ht="13.5" customHeight="1">
      <c r="A29" s="294"/>
      <c r="B29" s="299" t="s">
        <v>209</v>
      </c>
      <c r="C29" s="159">
        <f>SUM('集計（25.12):集計（25.01)'!C29)</f>
        <v>423</v>
      </c>
      <c r="D29" s="159">
        <f>SUM('集計（25.12):集計（25.01)'!D29)</f>
        <v>0</v>
      </c>
      <c r="E29" s="159">
        <f>SUM('集計（25.12):集計（25.01)'!E29)</f>
        <v>0</v>
      </c>
      <c r="F29" s="159">
        <f>SUM('集計（25.12):集計（25.01)'!F29)</f>
        <v>0</v>
      </c>
      <c r="G29" s="159">
        <f>SUM('集計（25.12):集計（25.01)'!G29)</f>
        <v>0</v>
      </c>
      <c r="H29" s="160">
        <f>SUM('集計（25.12):集計（25.01)'!H29)</f>
        <v>0</v>
      </c>
      <c r="I29" s="159">
        <f>SUM('集計（25.12):集計（25.01)'!I29)</f>
        <v>43</v>
      </c>
      <c r="J29" s="159">
        <f>SUM('集計（25.12):集計（25.01)'!J29)</f>
        <v>0</v>
      </c>
      <c r="K29" s="161">
        <f t="shared" si="0"/>
        <v>466</v>
      </c>
      <c r="L29" s="454"/>
      <c r="M29" s="455"/>
      <c r="N29" s="456"/>
      <c r="O29" s="457"/>
      <c r="P29" s="458"/>
    </row>
    <row r="30" spans="1:28" ht="13.5" customHeight="1">
      <c r="A30" s="187" t="s">
        <v>220</v>
      </c>
      <c r="B30" s="297" t="s">
        <v>207</v>
      </c>
      <c r="C30" s="162">
        <f>SUM('集計（25.12):集計（25.01)'!C30)</f>
        <v>520</v>
      </c>
      <c r="D30" s="162">
        <f>SUM('集計（25.12):集計（25.01)'!D30)</f>
        <v>5</v>
      </c>
      <c r="E30" s="162">
        <f>SUM('集計（25.12):集計（25.01)'!E30)</f>
        <v>0</v>
      </c>
      <c r="F30" s="162">
        <f>SUM('集計（25.12):集計（25.01)'!F30)</f>
        <v>5</v>
      </c>
      <c r="G30" s="162">
        <f>SUM('集計（25.12):集計（25.01)'!G30)</f>
        <v>1</v>
      </c>
      <c r="H30" s="163">
        <f>SUM('集計（25.12):集計（25.01)'!H30)</f>
        <v>0</v>
      </c>
      <c r="I30" s="162">
        <f>SUM('集計（25.12):集計（25.01)'!I30)</f>
        <v>163</v>
      </c>
      <c r="J30" s="162">
        <f>SUM('集計（25.12):集計（25.01)'!J30)</f>
        <v>207</v>
      </c>
      <c r="K30" s="164">
        <f t="shared" si="0"/>
        <v>901</v>
      </c>
      <c r="L30" s="446">
        <f>SUM('集計（25.12):集計（25.01)'!L30:L31)</f>
        <v>827</v>
      </c>
      <c r="M30" s="447">
        <f>IF(ISERROR(K30/L30),"",(K30/L30))</f>
        <v>1.0894800483675937</v>
      </c>
      <c r="N30" s="449"/>
      <c r="O30" s="451"/>
      <c r="P30" s="452"/>
    </row>
    <row r="31" spans="1:28" s="17" customFormat="1" ht="13.5" customHeight="1">
      <c r="A31" s="187"/>
      <c r="B31" s="299" t="s">
        <v>209</v>
      </c>
      <c r="C31" s="159">
        <f>SUM('集計（25.12):集計（25.01)'!C31)</f>
        <v>315</v>
      </c>
      <c r="D31" s="159">
        <f>SUM('集計（25.12):集計（25.01)'!D31)</f>
        <v>4</v>
      </c>
      <c r="E31" s="159">
        <f>SUM('集計（25.12):集計（25.01)'!E31)</f>
        <v>0</v>
      </c>
      <c r="F31" s="159">
        <f>SUM('集計（25.12):集計（25.01)'!F31)</f>
        <v>0</v>
      </c>
      <c r="G31" s="159">
        <f>SUM('集計（25.12):集計（25.01)'!G31)</f>
        <v>0</v>
      </c>
      <c r="H31" s="160">
        <f>SUM('集計（25.12):集計（25.01)'!H31)</f>
        <v>0</v>
      </c>
      <c r="I31" s="159">
        <f>SUM('集計（25.12):集計（25.01)'!I31)</f>
        <v>38</v>
      </c>
      <c r="J31" s="159">
        <f>SUM('集計（25.12):集計（25.01)'!J31)</f>
        <v>7</v>
      </c>
      <c r="K31" s="161">
        <f t="shared" si="0"/>
        <v>364</v>
      </c>
      <c r="L31" s="454"/>
      <c r="M31" s="455"/>
      <c r="N31" s="456"/>
      <c r="O31" s="457"/>
      <c r="P31" s="458"/>
    </row>
    <row r="32" spans="1:28" ht="13.5" customHeight="1">
      <c r="A32" s="149" t="s">
        <v>13</v>
      </c>
      <c r="B32" s="295" t="s">
        <v>207</v>
      </c>
      <c r="C32" s="162">
        <f>SUM('集計（25.12):集計（25.01)'!C32)</f>
        <v>189</v>
      </c>
      <c r="D32" s="162">
        <f>SUM('集計（25.12):集計（25.01)'!D32)</f>
        <v>19</v>
      </c>
      <c r="E32" s="162">
        <f>SUM('集計（25.12):集計（25.01)'!E32)</f>
        <v>14412</v>
      </c>
      <c r="F32" s="162">
        <f>SUM('集計（25.12):集計（25.01)'!F32)</f>
        <v>249</v>
      </c>
      <c r="G32" s="162">
        <f>SUM('集計（25.12):集計（25.01)'!G32)</f>
        <v>1044</v>
      </c>
      <c r="H32" s="163">
        <f>SUM('集計（25.12):集計（25.01)'!H32)</f>
        <v>0</v>
      </c>
      <c r="I32" s="162">
        <f>SUM('集計（25.12):集計（25.01)'!I32)</f>
        <v>121</v>
      </c>
      <c r="J32" s="162">
        <f>SUM('集計（25.12):集計（25.01)'!J32)</f>
        <v>1</v>
      </c>
      <c r="K32" s="164">
        <f t="shared" si="0"/>
        <v>16035</v>
      </c>
      <c r="L32" s="446">
        <f>SUM('集計（25.12):集計（25.01)'!L32:L33)</f>
        <v>15066</v>
      </c>
      <c r="M32" s="447">
        <f>IF(ISERROR(K32/L32),"",(K32/L32))</f>
        <v>1.0643170051772202</v>
      </c>
      <c r="N32" s="449"/>
      <c r="O32" s="451"/>
      <c r="P32" s="452"/>
    </row>
    <row r="33" spans="1:17" s="17" customFormat="1" ht="13.5" customHeight="1" thickBot="1">
      <c r="A33" s="307" t="s">
        <v>221</v>
      </c>
      <c r="B33" s="295" t="s">
        <v>209</v>
      </c>
      <c r="C33" s="176">
        <f>SUM('集計（25.12):集計（25.01)'!C33)</f>
        <v>64</v>
      </c>
      <c r="D33" s="176">
        <f>SUM('集計（25.12):集計（25.01)'!D33)</f>
        <v>17</v>
      </c>
      <c r="E33" s="176">
        <f>SUM('集計（25.12):集計（25.01)'!E33)</f>
        <v>4</v>
      </c>
      <c r="F33" s="176">
        <f>SUM('集計（25.12):集計（25.01)'!F33)</f>
        <v>0</v>
      </c>
      <c r="G33" s="176">
        <f>SUM('集計（25.12):集計（25.01)'!G33)</f>
        <v>0</v>
      </c>
      <c r="H33" s="177">
        <f>SUM('集計（25.12):集計（25.01)'!H33)</f>
        <v>0</v>
      </c>
      <c r="I33" s="176">
        <f>SUM('集計（25.12):集計（25.01)'!I33)</f>
        <v>0</v>
      </c>
      <c r="J33" s="176">
        <f>SUM('集計（25.12):集計（25.01)'!J33)</f>
        <v>0</v>
      </c>
      <c r="K33" s="178">
        <f t="shared" si="0"/>
        <v>85</v>
      </c>
      <c r="L33" s="439"/>
      <c r="M33" s="448"/>
      <c r="N33" s="450"/>
      <c r="O33" s="445"/>
      <c r="P33" s="453"/>
    </row>
    <row r="34" spans="1:17" ht="14.25" customHeight="1">
      <c r="A34" s="407" t="s">
        <v>222</v>
      </c>
      <c r="B34" s="303" t="s">
        <v>207</v>
      </c>
      <c r="C34" s="179">
        <f t="shared" ref="C34:J35" si="1">C6+C8+C10+C12+C14+C16+C18+C20+C22+C24+C26+C28+C30+C32</f>
        <v>6149</v>
      </c>
      <c r="D34" s="179">
        <f t="shared" si="1"/>
        <v>532</v>
      </c>
      <c r="E34" s="179">
        <f t="shared" si="1"/>
        <v>77891</v>
      </c>
      <c r="F34" s="179">
        <f t="shared" si="1"/>
        <v>8621</v>
      </c>
      <c r="G34" s="179">
        <f t="shared" si="1"/>
        <v>35909</v>
      </c>
      <c r="H34" s="179">
        <f t="shared" si="1"/>
        <v>0</v>
      </c>
      <c r="I34" s="179">
        <f t="shared" si="1"/>
        <v>3542</v>
      </c>
      <c r="J34" s="179">
        <f t="shared" si="1"/>
        <v>212</v>
      </c>
      <c r="K34" s="180">
        <f>K6+K8+K10+K12+K14+K16+K18+K20+K22+K24+K26+K28+K30+K32</f>
        <v>132856</v>
      </c>
      <c r="L34" s="438">
        <f>SUM(L6:L33)</f>
        <v>134215</v>
      </c>
      <c r="M34" s="440">
        <f>IF(ISERROR(K34/L34),"",(K34/L34))</f>
        <v>0.98987445516521999</v>
      </c>
      <c r="N34" s="442">
        <f>SUM(N6:N33)</f>
        <v>0</v>
      </c>
      <c r="O34" s="444">
        <f>SUM(O6:O33)</f>
        <v>0</v>
      </c>
      <c r="P34" s="436" t="str">
        <f>IF(ISERROR(N34/O34),"",(N34/O34))</f>
        <v/>
      </c>
      <c r="Q34" s="19"/>
    </row>
    <row r="35" spans="1:17" ht="14.25" customHeight="1" thickBot="1">
      <c r="A35" s="408"/>
      <c r="B35" s="304" t="s">
        <v>209</v>
      </c>
      <c r="C35" s="181">
        <f t="shared" si="1"/>
        <v>3084</v>
      </c>
      <c r="D35" s="181">
        <f t="shared" si="1"/>
        <v>325</v>
      </c>
      <c r="E35" s="181">
        <f t="shared" si="1"/>
        <v>102</v>
      </c>
      <c r="F35" s="181">
        <f t="shared" si="1"/>
        <v>141</v>
      </c>
      <c r="G35" s="181">
        <f t="shared" si="1"/>
        <v>372</v>
      </c>
      <c r="H35" s="181">
        <f t="shared" si="1"/>
        <v>0</v>
      </c>
      <c r="I35" s="181">
        <f t="shared" si="1"/>
        <v>1339</v>
      </c>
      <c r="J35" s="181">
        <f t="shared" si="1"/>
        <v>7</v>
      </c>
      <c r="K35" s="182">
        <f>K7+K9+K11+K13+K15+K17+K19+K21+K23+K25+K27+K29+K31+K33</f>
        <v>5370</v>
      </c>
      <c r="L35" s="439"/>
      <c r="M35" s="441"/>
      <c r="N35" s="443"/>
      <c r="O35" s="445"/>
      <c r="P35" s="437"/>
      <c r="Q35" s="19"/>
    </row>
    <row r="36" spans="1:17" ht="13.5" customHeight="1">
      <c r="A36" s="411" t="s">
        <v>223</v>
      </c>
      <c r="B36" s="412"/>
      <c r="C36" s="171">
        <f>SUM('集計（25.12):集計（25.01)'!C36)</f>
        <v>6354</v>
      </c>
      <c r="D36" s="171">
        <f>SUM('集計（25.12):集計（25.01)'!D36)</f>
        <v>527</v>
      </c>
      <c r="E36" s="171">
        <f>SUM('集計（25.12):集計（25.01)'!E36)</f>
        <v>82318</v>
      </c>
      <c r="F36" s="171">
        <f>SUM('集計（25.12):集計（25.01)'!F36)</f>
        <v>7722</v>
      </c>
      <c r="G36" s="171">
        <f>SUM('集計（25.12):集計（25.01)'!G36)</f>
        <v>33724</v>
      </c>
      <c r="H36" s="171">
        <f>SUM('集計（25.12):集計（25.01)'!H36)</f>
        <v>0</v>
      </c>
      <c r="I36" s="171">
        <f>SUM('集計（25.12):集計（25.01)'!I36)</f>
        <v>3366</v>
      </c>
      <c r="J36" s="171">
        <f>SUM('集計（25.12):集計（25.01)'!J36)</f>
        <v>204</v>
      </c>
      <c r="K36" s="184">
        <f>SUM(C36:J36)</f>
        <v>134215</v>
      </c>
      <c r="L36" s="185"/>
      <c r="M36" s="186"/>
      <c r="N36" s="187"/>
      <c r="O36" s="188"/>
      <c r="P36" s="189"/>
    </row>
    <row r="37" spans="1:17" ht="13.5" customHeight="1">
      <c r="A37" s="417" t="s">
        <v>224</v>
      </c>
      <c r="B37" s="418"/>
      <c r="C37" s="267">
        <f t="shared" ref="C37:K37" si="2">IF(ISERROR(C34/C36),"",(C34/C36))</f>
        <v>0.96773685867170289</v>
      </c>
      <c r="D37" s="267">
        <f t="shared" si="2"/>
        <v>1.0094876660341556</v>
      </c>
      <c r="E37" s="267">
        <f t="shared" si="2"/>
        <v>0.94622075366262548</v>
      </c>
      <c r="F37" s="267">
        <f t="shared" si="2"/>
        <v>1.1164206164206165</v>
      </c>
      <c r="G37" s="267">
        <f t="shared" si="2"/>
        <v>1.0647906535405052</v>
      </c>
      <c r="H37" s="267" t="str">
        <f t="shared" si="2"/>
        <v/>
      </c>
      <c r="I37" s="267">
        <f t="shared" si="2"/>
        <v>1.0522875816993464</v>
      </c>
      <c r="J37" s="267">
        <f t="shared" si="2"/>
        <v>1.0392156862745099</v>
      </c>
      <c r="K37" s="268">
        <f t="shared" si="2"/>
        <v>0.98987445516521999</v>
      </c>
      <c r="L37" s="190"/>
      <c r="M37" s="191"/>
      <c r="N37" s="192"/>
      <c r="O37" s="193"/>
      <c r="P37" s="190"/>
    </row>
    <row r="38" spans="1:17" ht="13.5" customHeight="1">
      <c r="A38" s="419" t="s">
        <v>225</v>
      </c>
      <c r="B38" s="420"/>
      <c r="C38" s="158">
        <f>SUM('集計（25.12):集計（25.01)'!C38)</f>
        <v>6293</v>
      </c>
      <c r="D38" s="158">
        <f>SUM('集計（25.12):集計（25.01)'!D38)</f>
        <v>525</v>
      </c>
      <c r="E38" s="158">
        <f>SUM('集計（25.12):集計（25.01)'!E38)</f>
        <v>78232</v>
      </c>
      <c r="F38" s="158">
        <f>SUM('集計（25.12):集計（25.01)'!F38)</f>
        <v>8520</v>
      </c>
      <c r="G38" s="158">
        <f>SUM('集計（25.12):集計（25.01)'!G38)</f>
        <v>35464</v>
      </c>
      <c r="H38" s="194">
        <f>SUM('集計（25.12):集計（25.01)'!H38)</f>
        <v>0</v>
      </c>
      <c r="I38" s="158">
        <f>SUM('集計（25.12):集計（25.01)'!I38)</f>
        <v>3488</v>
      </c>
      <c r="J38" s="158">
        <f>SUM('集計（25.12):集計（25.01)'!J38)</f>
        <v>210</v>
      </c>
      <c r="K38" s="195">
        <f>SUM(C38:J38)</f>
        <v>132732</v>
      </c>
      <c r="L38" s="196"/>
      <c r="M38" s="197"/>
      <c r="N38" s="198"/>
      <c r="O38" s="199"/>
      <c r="P38" s="200"/>
    </row>
    <row r="39" spans="1:17" ht="13.5" customHeight="1">
      <c r="A39" s="417" t="s">
        <v>226</v>
      </c>
      <c r="B39" s="418"/>
      <c r="C39" s="267">
        <f t="shared" ref="C39:K39" si="3">IF(ISERROR(C34/C38),"",(C34/C38))</f>
        <v>0.97711743206737645</v>
      </c>
      <c r="D39" s="267">
        <f t="shared" si="3"/>
        <v>1.0133333333333334</v>
      </c>
      <c r="E39" s="267">
        <f t="shared" si="3"/>
        <v>0.99564116985376827</v>
      </c>
      <c r="F39" s="267">
        <f t="shared" si="3"/>
        <v>1.0118544600938968</v>
      </c>
      <c r="G39" s="267">
        <f t="shared" si="3"/>
        <v>1.0125479359350327</v>
      </c>
      <c r="H39" s="267" t="str">
        <f t="shared" si="3"/>
        <v/>
      </c>
      <c r="I39" s="267">
        <f t="shared" si="3"/>
        <v>1.0154816513761469</v>
      </c>
      <c r="J39" s="267">
        <f t="shared" si="3"/>
        <v>1.0095238095238095</v>
      </c>
      <c r="K39" s="268">
        <f t="shared" si="3"/>
        <v>1.0009342133019921</v>
      </c>
      <c r="L39" s="201"/>
      <c r="M39" s="191"/>
      <c r="N39" s="202"/>
      <c r="O39" s="193"/>
      <c r="P39" s="190"/>
    </row>
    <row r="40" spans="1:17" ht="13.5" customHeight="1">
      <c r="A40" s="419" t="s">
        <v>227</v>
      </c>
      <c r="B40" s="420"/>
      <c r="C40" s="203">
        <f>SUM('集計（25.12):集計（25.01)'!C40)</f>
        <v>40313</v>
      </c>
      <c r="D40" s="203">
        <f>SUM('集計（25.12):集計（25.01)'!D40)</f>
        <v>3707</v>
      </c>
      <c r="E40" s="203">
        <f>SUM('集計（25.12):集計（25.01)'!E40)</f>
        <v>522379</v>
      </c>
      <c r="F40" s="203">
        <f>SUM('集計（25.12):集計（25.01)'!F40)</f>
        <v>53328</v>
      </c>
      <c r="G40" s="203">
        <f>SUM('集計（25.12):集計（25.01)'!G40)</f>
        <v>239166</v>
      </c>
      <c r="H40" s="203">
        <f>SUM('集計（25.12):集計（25.01)'!H40)</f>
        <v>0</v>
      </c>
      <c r="I40" s="203">
        <f>SUM('集計（25.12):集計（25.01)'!I40)</f>
        <v>22986</v>
      </c>
      <c r="J40" s="203">
        <f>SUM('集計（25.12):集計（25.01)'!J40)</f>
        <v>1403</v>
      </c>
      <c r="K40" s="195">
        <f>SUM(C40:J40)</f>
        <v>883282</v>
      </c>
      <c r="L40" s="204"/>
      <c r="M40" s="197"/>
      <c r="N40" s="198"/>
      <c r="O40" s="199"/>
      <c r="P40" s="200"/>
    </row>
    <row r="41" spans="1:17" ht="13.5" customHeight="1">
      <c r="A41" s="411" t="s">
        <v>228</v>
      </c>
      <c r="B41" s="412"/>
      <c r="C41" s="171">
        <f>SUM('集計（25.12):集計（25.01)'!C41)</f>
        <v>39452</v>
      </c>
      <c r="D41" s="171">
        <f>SUM('集計（25.12):集計（25.01)'!D41)</f>
        <v>3292</v>
      </c>
      <c r="E41" s="171">
        <f>SUM('集計（25.12):集計（25.01)'!E41)</f>
        <v>540653</v>
      </c>
      <c r="F41" s="171">
        <f>SUM('集計（25.12):集計（25.01)'!F41)</f>
        <v>48493</v>
      </c>
      <c r="G41" s="171">
        <f>SUM('集計（25.12):集計（25.01)'!G41)</f>
        <v>217243</v>
      </c>
      <c r="H41" s="171">
        <f>SUM('集計（25.12):集計（25.01)'!H41)</f>
        <v>0</v>
      </c>
      <c r="I41" s="171">
        <f>SUM('集計（25.12):集計（25.01)'!I41)</f>
        <v>22083</v>
      </c>
      <c r="J41" s="171">
        <f>SUM('集計（25.12):集計（25.01)'!J41)</f>
        <v>1419</v>
      </c>
      <c r="K41" s="205">
        <f>SUM(C41:J41)</f>
        <v>872635</v>
      </c>
      <c r="L41" s="206"/>
      <c r="M41" s="186"/>
      <c r="N41" s="187"/>
      <c r="O41" s="207"/>
      <c r="P41" s="189"/>
    </row>
    <row r="42" spans="1:17" ht="13.5" customHeight="1">
      <c r="A42" s="413" t="s">
        <v>229</v>
      </c>
      <c r="B42" s="414"/>
      <c r="C42" s="269">
        <f t="shared" ref="C42:K42" si="4">IF(ISERROR(C40/C41),"",(C40/C41))</f>
        <v>1.0218239886444287</v>
      </c>
      <c r="D42" s="269">
        <f t="shared" si="4"/>
        <v>1.1260631834750912</v>
      </c>
      <c r="E42" s="269">
        <f t="shared" si="4"/>
        <v>0.96620013206252442</v>
      </c>
      <c r="F42" s="269">
        <f t="shared" si="4"/>
        <v>1.0997051120780319</v>
      </c>
      <c r="G42" s="269">
        <f t="shared" si="4"/>
        <v>1.1009146439701165</v>
      </c>
      <c r="H42" s="269" t="str">
        <f t="shared" si="4"/>
        <v/>
      </c>
      <c r="I42" s="269">
        <f t="shared" si="4"/>
        <v>1.0408911832631436</v>
      </c>
      <c r="J42" s="269">
        <f t="shared" si="4"/>
        <v>0.98872445384073293</v>
      </c>
      <c r="K42" s="270">
        <f t="shared" si="4"/>
        <v>1.0122009774991836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60" t="s">
        <v>451</v>
      </c>
      <c r="L43" s="360"/>
      <c r="M43" s="360"/>
      <c r="N43" s="360"/>
      <c r="O43" s="360"/>
      <c r="P43" s="360"/>
    </row>
    <row r="44" spans="1:17">
      <c r="A44" s="20"/>
      <c r="B44" s="20"/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L18:L19"/>
    <mergeCell ref="M18:M19"/>
    <mergeCell ref="N18:N19"/>
    <mergeCell ref="O18:O19"/>
    <mergeCell ref="P18:P19"/>
    <mergeCell ref="L16:L17"/>
    <mergeCell ref="M16:M17"/>
    <mergeCell ref="N16:N17"/>
    <mergeCell ref="O16:O17"/>
    <mergeCell ref="P16:P17"/>
    <mergeCell ref="L22:L23"/>
    <mergeCell ref="M22:M23"/>
    <mergeCell ref="N22:N23"/>
    <mergeCell ref="O22:O23"/>
    <mergeCell ref="P22:P23"/>
    <mergeCell ref="L20:L21"/>
    <mergeCell ref="M20:M21"/>
    <mergeCell ref="N20:N21"/>
    <mergeCell ref="O20:O21"/>
    <mergeCell ref="P20:P21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L32:L33"/>
    <mergeCell ref="M32:M33"/>
    <mergeCell ref="N32:N33"/>
    <mergeCell ref="O32:O33"/>
    <mergeCell ref="P32:P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12" priority="1" stopIfTrue="1">
      <formula>MOD(ROW(),2)=1</formula>
    </cfRule>
  </conditionalFormatting>
  <dataValidations count="1">
    <dataValidation type="list" allowBlank="1" showInputMessage="1" showErrorMessage="1" sqref="P3" xr:uid="{FBF79CB3-407F-453B-B6E1-A943192F6059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713F-01EC-4CDD-BC85-B1C3CA1361B3}">
  <sheetPr>
    <tabColor indexed="45"/>
  </sheetPr>
  <dimension ref="A1:AB44"/>
  <sheetViews>
    <sheetView showGridLines="0" showZeros="0" view="pageBreakPreview" zoomScaleNormal="100" workbookViewId="0">
      <pane xSplit="2" ySplit="5" topLeftCell="C21" activePane="bottomRight" state="frozen"/>
      <selection activeCell="K25" sqref="K25"/>
      <selection pane="topRight" activeCell="K25" sqref="K25"/>
      <selection pane="bottomLeft" activeCell="K25" sqref="K25"/>
      <selection pane="bottomRight" activeCell="R7" sqref="R7"/>
    </sheetView>
  </sheetViews>
  <sheetFormatPr defaultRowHeight="13.5"/>
  <cols>
    <col min="1" max="1" width="13.125" style="15" customWidth="1"/>
    <col min="2" max="2" width="6.25" style="15" customWidth="1"/>
    <col min="3" max="7" width="9" style="15"/>
    <col min="8" max="8" width="9" style="15" hidden="1" customWidth="1"/>
    <col min="9" max="10" width="9" style="15"/>
    <col min="11" max="11" width="9.375" style="15" customWidth="1"/>
    <col min="12" max="12" width="9" style="15"/>
    <col min="13" max="13" width="7.25" style="15" customWidth="1"/>
    <col min="14" max="15" width="9" style="15"/>
    <col min="16" max="16" width="7.25" style="15" customWidth="1"/>
    <col min="17" max="24" width="9" style="15"/>
    <col min="25" max="25" width="0" style="15" hidden="1" customWidth="1"/>
    <col min="26" max="27" width="9" style="15" hidden="1" customWidth="1"/>
    <col min="28" max="28" width="11.25" style="15" hidden="1" customWidth="1"/>
    <col min="29" max="29" width="0" style="15" hidden="1" customWidth="1"/>
    <col min="30" max="16384" width="9" style="15"/>
  </cols>
  <sheetData>
    <row r="1" spans="1:28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8" ht="12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309" t="s">
        <v>219</v>
      </c>
      <c r="AA3" s="15" t="s">
        <v>193</v>
      </c>
      <c r="AB3" s="16">
        <v>2005.01</v>
      </c>
    </row>
    <row r="4" spans="1:28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  <c r="AA4" s="15" t="s">
        <v>202</v>
      </c>
      <c r="AB4" s="16">
        <v>2005.02</v>
      </c>
    </row>
    <row r="5" spans="1:28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15" t="s">
        <v>206</v>
      </c>
      <c r="AB5" s="16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87</v>
      </c>
      <c r="H6" s="156"/>
      <c r="I6" s="155">
        <v>2</v>
      </c>
      <c r="J6" s="155"/>
      <c r="K6" s="157">
        <f t="shared" ref="K6:K33" si="0">SUM(C6:J6)</f>
        <v>89</v>
      </c>
      <c r="L6" s="464">
        <v>89</v>
      </c>
      <c r="M6" s="467">
        <f>IF(ISERROR(K6/L6),"",(K6/L6))</f>
        <v>1</v>
      </c>
      <c r="N6" s="468">
        <v>1010</v>
      </c>
      <c r="O6" s="465">
        <v>746</v>
      </c>
      <c r="P6" s="466">
        <f>IF(ISERROR(N6/O6),"",(N6/O6))</f>
        <v>1.353887399463807</v>
      </c>
      <c r="AA6" s="15" t="s">
        <v>208</v>
      </c>
      <c r="AB6" s="16">
        <v>2005.04</v>
      </c>
    </row>
    <row r="7" spans="1:28" s="17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454"/>
      <c r="M7" s="455"/>
      <c r="N7" s="456"/>
      <c r="O7" s="457"/>
      <c r="P7" s="458"/>
      <c r="AB7" s="18"/>
    </row>
    <row r="8" spans="1:28" ht="13.5" customHeight="1">
      <c r="A8" s="296" t="s">
        <v>4</v>
      </c>
      <c r="B8" s="297" t="s">
        <v>207</v>
      </c>
      <c r="C8" s="162"/>
      <c r="D8" s="162"/>
      <c r="E8" s="162">
        <v>758</v>
      </c>
      <c r="F8" s="162"/>
      <c r="G8" s="162">
        <v>423</v>
      </c>
      <c r="H8" s="163"/>
      <c r="I8" s="162"/>
      <c r="J8" s="162"/>
      <c r="K8" s="164">
        <f t="shared" si="0"/>
        <v>1181</v>
      </c>
      <c r="L8" s="446">
        <v>1032</v>
      </c>
      <c r="M8" s="447">
        <f>IF(ISERROR(K8/L8),"",(K8/L8))</f>
        <v>1.1443798449612403</v>
      </c>
      <c r="N8" s="449">
        <v>16220</v>
      </c>
      <c r="O8" s="451">
        <v>17902</v>
      </c>
      <c r="P8" s="452">
        <f>IF(ISERROR(N8/O8),"",(N8/O8))</f>
        <v>0.90604401742822027</v>
      </c>
      <c r="AA8" s="15" t="s">
        <v>210</v>
      </c>
      <c r="AB8" s="16">
        <v>2005.05</v>
      </c>
    </row>
    <row r="9" spans="1:28" s="17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454"/>
      <c r="M9" s="455"/>
      <c r="N9" s="456"/>
      <c r="O9" s="457"/>
      <c r="P9" s="458"/>
      <c r="AB9" s="18"/>
    </row>
    <row r="10" spans="1:28" ht="13.5" customHeight="1">
      <c r="A10" s="296" t="s">
        <v>6</v>
      </c>
      <c r="B10" s="297" t="s">
        <v>207</v>
      </c>
      <c r="C10" s="162">
        <v>4</v>
      </c>
      <c r="D10" s="162"/>
      <c r="E10" s="162">
        <v>322</v>
      </c>
      <c r="F10" s="162">
        <v>8</v>
      </c>
      <c r="G10" s="162">
        <v>78</v>
      </c>
      <c r="H10" s="163"/>
      <c r="I10" s="162">
        <v>13</v>
      </c>
      <c r="J10" s="162"/>
      <c r="K10" s="164">
        <f t="shared" si="0"/>
        <v>425</v>
      </c>
      <c r="L10" s="446">
        <v>458</v>
      </c>
      <c r="M10" s="447">
        <f>IF(ISERROR(K10/L10),"",(K10/L10))</f>
        <v>0.92794759825327511</v>
      </c>
      <c r="N10" s="449">
        <v>5066</v>
      </c>
      <c r="O10" s="451">
        <v>4543</v>
      </c>
      <c r="P10" s="452">
        <f>IF(ISERROR(N10/O10),"",(N10/O10))</f>
        <v>1.1151221659696235</v>
      </c>
      <c r="AA10" s="15" t="s">
        <v>211</v>
      </c>
      <c r="AB10" s="16">
        <v>2005.06</v>
      </c>
    </row>
    <row r="11" spans="1:28" s="17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454"/>
      <c r="M11" s="455"/>
      <c r="N11" s="456"/>
      <c r="O11" s="457"/>
      <c r="P11" s="458"/>
      <c r="AB11" s="18"/>
    </row>
    <row r="12" spans="1:28" ht="13.5" customHeight="1">
      <c r="A12" s="296" t="s">
        <v>215</v>
      </c>
      <c r="B12" s="297" t="s">
        <v>207</v>
      </c>
      <c r="C12" s="162"/>
      <c r="D12" s="162"/>
      <c r="E12" s="162">
        <v>271</v>
      </c>
      <c r="F12" s="162"/>
      <c r="G12" s="162">
        <v>163</v>
      </c>
      <c r="H12" s="163"/>
      <c r="I12" s="162"/>
      <c r="J12" s="162">
        <v>1</v>
      </c>
      <c r="K12" s="164">
        <f t="shared" si="0"/>
        <v>435</v>
      </c>
      <c r="L12" s="446">
        <v>158</v>
      </c>
      <c r="M12" s="447">
        <f>IF(ISERROR(K12/L12),"",(K12/L12))</f>
        <v>2.7531645569620253</v>
      </c>
      <c r="N12" s="449">
        <v>2040</v>
      </c>
      <c r="O12" s="451">
        <v>1493</v>
      </c>
      <c r="P12" s="452">
        <f>IF(ISERROR(N12/O12),"",(N12/O12))</f>
        <v>1.3663764233087743</v>
      </c>
      <c r="AA12" s="15" t="s">
        <v>212</v>
      </c>
      <c r="AB12" s="16">
        <v>2005.07</v>
      </c>
    </row>
    <row r="13" spans="1:28" s="17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454"/>
      <c r="M13" s="455"/>
      <c r="N13" s="456"/>
      <c r="O13" s="457"/>
      <c r="P13" s="458"/>
      <c r="AB13" s="18"/>
    </row>
    <row r="14" spans="1:28" ht="13.5" customHeight="1">
      <c r="A14" s="296" t="s">
        <v>218</v>
      </c>
      <c r="B14" s="297" t="s">
        <v>207</v>
      </c>
      <c r="C14" s="162">
        <v>1</v>
      </c>
      <c r="D14" s="162">
        <v>1</v>
      </c>
      <c r="E14" s="162">
        <v>454</v>
      </c>
      <c r="F14" s="162">
        <v>98</v>
      </c>
      <c r="G14" s="162">
        <v>176</v>
      </c>
      <c r="H14" s="163"/>
      <c r="I14" s="162">
        <v>27</v>
      </c>
      <c r="J14" s="162"/>
      <c r="K14" s="164">
        <f t="shared" si="0"/>
        <v>757</v>
      </c>
      <c r="L14" s="446">
        <v>906</v>
      </c>
      <c r="M14" s="447">
        <f>IF(ISERROR(K14/L14),"",(K14/L14))</f>
        <v>0.83554083885209718</v>
      </c>
      <c r="N14" s="449">
        <v>11991</v>
      </c>
      <c r="O14" s="451">
        <v>14093</v>
      </c>
      <c r="P14" s="452">
        <f>IF(ISERROR(N14/O14),"",(N14/O14))</f>
        <v>0.85084793869296815</v>
      </c>
      <c r="AA14" s="15" t="s">
        <v>213</v>
      </c>
      <c r="AB14" s="16">
        <v>2005.08</v>
      </c>
    </row>
    <row r="15" spans="1:28" s="17" customFormat="1" ht="13.5" customHeight="1">
      <c r="A15" s="298"/>
      <c r="B15" s="299" t="s">
        <v>209</v>
      </c>
      <c r="C15" s="159"/>
      <c r="D15" s="159"/>
      <c r="E15" s="159"/>
      <c r="F15" s="159"/>
      <c r="G15" s="159"/>
      <c r="H15" s="160"/>
      <c r="I15" s="159">
        <v>4</v>
      </c>
      <c r="J15" s="159"/>
      <c r="K15" s="161">
        <f t="shared" si="0"/>
        <v>4</v>
      </c>
      <c r="L15" s="454"/>
      <c r="M15" s="455"/>
      <c r="N15" s="456"/>
      <c r="O15" s="457"/>
      <c r="P15" s="458"/>
      <c r="AB15" s="18"/>
    </row>
    <row r="16" spans="1:28" ht="13.5" customHeight="1">
      <c r="A16" s="296" t="s">
        <v>319</v>
      </c>
      <c r="B16" s="297" t="s">
        <v>207</v>
      </c>
      <c r="C16" s="162"/>
      <c r="D16" s="162"/>
      <c r="E16" s="162">
        <v>385</v>
      </c>
      <c r="F16" s="162"/>
      <c r="G16" s="162">
        <v>34</v>
      </c>
      <c r="H16" s="163"/>
      <c r="I16" s="162"/>
      <c r="J16" s="162"/>
      <c r="K16" s="164">
        <f t="shared" si="0"/>
        <v>419</v>
      </c>
      <c r="L16" s="446">
        <v>419</v>
      </c>
      <c r="M16" s="447">
        <f>IF(ISERROR(K16/L16),"",(K16/L16))</f>
        <v>1</v>
      </c>
      <c r="N16" s="449">
        <v>5479</v>
      </c>
      <c r="O16" s="451">
        <v>5311</v>
      </c>
      <c r="P16" s="452">
        <f>IF(ISERROR(N16/O16),"",(N16/O16))</f>
        <v>1.031632460930145</v>
      </c>
      <c r="AA16" s="15" t="s">
        <v>214</v>
      </c>
      <c r="AB16" s="16">
        <v>2005.09</v>
      </c>
    </row>
    <row r="17" spans="1:28" s="17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454"/>
      <c r="M17" s="455"/>
      <c r="N17" s="456"/>
      <c r="O17" s="457"/>
      <c r="P17" s="458"/>
      <c r="AB17" s="18"/>
    </row>
    <row r="18" spans="1:28" ht="13.5" customHeight="1">
      <c r="A18" s="296" t="s">
        <v>10</v>
      </c>
      <c r="B18" s="297" t="s">
        <v>207</v>
      </c>
      <c r="C18" s="162">
        <v>1</v>
      </c>
      <c r="D18" s="162"/>
      <c r="E18" s="162">
        <v>11</v>
      </c>
      <c r="F18" s="162"/>
      <c r="G18" s="162">
        <v>367</v>
      </c>
      <c r="H18" s="163"/>
      <c r="I18" s="162">
        <v>10</v>
      </c>
      <c r="J18" s="162"/>
      <c r="K18" s="164">
        <f t="shared" si="0"/>
        <v>389</v>
      </c>
      <c r="L18" s="446">
        <v>389</v>
      </c>
      <c r="M18" s="447">
        <f>IF(ISERROR(K18/L18),"",(K18/L18))</f>
        <v>1</v>
      </c>
      <c r="N18" s="449">
        <v>5505</v>
      </c>
      <c r="O18" s="451">
        <v>5546</v>
      </c>
      <c r="P18" s="452">
        <f>IF(ISERROR(N18/O18),"",(N18/O18))</f>
        <v>0.99260728452939051</v>
      </c>
      <c r="AB18" s="16"/>
    </row>
    <row r="19" spans="1:28" s="17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454"/>
      <c r="M19" s="455"/>
      <c r="N19" s="456"/>
      <c r="O19" s="457"/>
      <c r="P19" s="458"/>
      <c r="AA19" s="17" t="s">
        <v>216</v>
      </c>
      <c r="AB19" s="18" t="s">
        <v>236</v>
      </c>
    </row>
    <row r="20" spans="1:28" ht="13.5" customHeight="1">
      <c r="A20" s="300" t="s">
        <v>11</v>
      </c>
      <c r="B20" s="297" t="s">
        <v>207</v>
      </c>
      <c r="C20" s="165">
        <v>30</v>
      </c>
      <c r="D20" s="165">
        <v>1</v>
      </c>
      <c r="E20" s="165">
        <v>2213</v>
      </c>
      <c r="F20" s="165">
        <v>445</v>
      </c>
      <c r="G20" s="165">
        <v>1284</v>
      </c>
      <c r="H20" s="166"/>
      <c r="I20" s="165">
        <v>50</v>
      </c>
      <c r="J20" s="165"/>
      <c r="K20" s="167">
        <f t="shared" si="0"/>
        <v>4023</v>
      </c>
      <c r="L20" s="446">
        <v>3988</v>
      </c>
      <c r="M20" s="447">
        <f>IF(ISERROR(K20/L20),"",(K20/L20))</f>
        <v>1.0087763289869609</v>
      </c>
      <c r="N20" s="449">
        <v>59899</v>
      </c>
      <c r="O20" s="451">
        <v>59874</v>
      </c>
      <c r="P20" s="452">
        <f>IF(ISERROR(N20/O20),"",(N20/O20))</f>
        <v>1.0004175435080336</v>
      </c>
      <c r="AB20" s="16"/>
    </row>
    <row r="21" spans="1:28" s="17" customFormat="1" ht="13.5" customHeight="1">
      <c r="A21" s="202"/>
      <c r="B21" s="301" t="s">
        <v>209</v>
      </c>
      <c r="C21" s="168">
        <v>7</v>
      </c>
      <c r="D21" s="168"/>
      <c r="E21" s="168">
        <v>4</v>
      </c>
      <c r="F21" s="168">
        <v>9</v>
      </c>
      <c r="G21" s="168">
        <v>33</v>
      </c>
      <c r="H21" s="169"/>
      <c r="I21" s="168">
        <v>1</v>
      </c>
      <c r="J21" s="168"/>
      <c r="K21" s="170">
        <f t="shared" si="0"/>
        <v>54</v>
      </c>
      <c r="L21" s="459"/>
      <c r="M21" s="460"/>
      <c r="N21" s="461"/>
      <c r="O21" s="462"/>
      <c r="P21" s="463"/>
      <c r="AA21" s="17" t="s">
        <v>217</v>
      </c>
      <c r="AB21" s="18">
        <v>2005.11</v>
      </c>
    </row>
    <row r="22" spans="1:28" ht="13.5" customHeight="1">
      <c r="A22" s="302" t="s">
        <v>18</v>
      </c>
      <c r="B22" s="295" t="s">
        <v>207</v>
      </c>
      <c r="C22" s="162">
        <v>68</v>
      </c>
      <c r="D22" s="162">
        <v>10</v>
      </c>
      <c r="E22" s="162"/>
      <c r="F22" s="162">
        <v>9</v>
      </c>
      <c r="G22" s="162"/>
      <c r="H22" s="163"/>
      <c r="I22" s="162">
        <v>37</v>
      </c>
      <c r="J22" s="162"/>
      <c r="K22" s="164">
        <f t="shared" si="0"/>
        <v>124</v>
      </c>
      <c r="L22" s="483">
        <v>206</v>
      </c>
      <c r="M22" s="448">
        <f>IF(ISERROR(K22/L22),"",(K22/L22))</f>
        <v>0.60194174757281549</v>
      </c>
      <c r="N22" s="450">
        <v>2121</v>
      </c>
      <c r="O22" s="465">
        <v>2394</v>
      </c>
      <c r="P22" s="466">
        <f>IF(ISERROR(N22/O22),"",(N22/O22))</f>
        <v>0.88596491228070173</v>
      </c>
      <c r="AB22" s="16"/>
    </row>
    <row r="23" spans="1:28" s="17" customFormat="1" ht="13.5" customHeight="1">
      <c r="A23" s="298"/>
      <c r="B23" s="299" t="s">
        <v>209</v>
      </c>
      <c r="C23" s="159">
        <v>42</v>
      </c>
      <c r="D23" s="159">
        <v>10</v>
      </c>
      <c r="E23" s="159"/>
      <c r="F23" s="159">
        <v>3</v>
      </c>
      <c r="G23" s="159"/>
      <c r="H23" s="160"/>
      <c r="I23" s="159">
        <v>29</v>
      </c>
      <c r="J23" s="159"/>
      <c r="K23" s="161">
        <f t="shared" si="0"/>
        <v>84</v>
      </c>
      <c r="L23" s="454"/>
      <c r="M23" s="455"/>
      <c r="N23" s="456"/>
      <c r="O23" s="457"/>
      <c r="P23" s="458"/>
      <c r="AA23" s="17" t="s">
        <v>219</v>
      </c>
      <c r="AB23" s="18">
        <v>2005.12</v>
      </c>
    </row>
    <row r="24" spans="1:28" ht="13.5" customHeight="1">
      <c r="A24" s="296" t="s">
        <v>5</v>
      </c>
      <c r="B24" s="297" t="s">
        <v>207</v>
      </c>
      <c r="C24" s="162">
        <v>143</v>
      </c>
      <c r="D24" s="162">
        <v>7</v>
      </c>
      <c r="E24" s="162"/>
      <c r="F24" s="162">
        <v>49</v>
      </c>
      <c r="G24" s="162"/>
      <c r="H24" s="163"/>
      <c r="I24" s="162">
        <v>114</v>
      </c>
      <c r="J24" s="162"/>
      <c r="K24" s="164">
        <f t="shared" si="0"/>
        <v>313</v>
      </c>
      <c r="L24" s="446">
        <v>348</v>
      </c>
      <c r="M24" s="447">
        <f>IF(ISERROR(K24/L24),"",(K24/L24))</f>
        <v>0.89942528735632188</v>
      </c>
      <c r="N24" s="449">
        <v>4001</v>
      </c>
      <c r="O24" s="451">
        <v>3418</v>
      </c>
      <c r="P24" s="452">
        <f>IF(ISERROR(N24/O24),"",(N24/O24))</f>
        <v>1.1705675833820948</v>
      </c>
      <c r="AB24" s="16"/>
    </row>
    <row r="25" spans="1:28" s="17" customFormat="1" ht="13.5" customHeight="1">
      <c r="A25" s="298"/>
      <c r="B25" s="299" t="s">
        <v>209</v>
      </c>
      <c r="C25" s="159">
        <v>90</v>
      </c>
      <c r="D25" s="159">
        <v>7</v>
      </c>
      <c r="E25" s="159"/>
      <c r="F25" s="159">
        <v>2</v>
      </c>
      <c r="G25" s="159"/>
      <c r="H25" s="160"/>
      <c r="I25" s="159">
        <v>61</v>
      </c>
      <c r="J25" s="159"/>
      <c r="K25" s="161">
        <f t="shared" si="0"/>
        <v>160</v>
      </c>
      <c r="L25" s="454"/>
      <c r="M25" s="455"/>
      <c r="N25" s="456"/>
      <c r="O25" s="457"/>
      <c r="P25" s="458"/>
    </row>
    <row r="26" spans="1:28" ht="13.5" customHeight="1">
      <c r="A26" s="300" t="s">
        <v>8</v>
      </c>
      <c r="B26" s="297" t="s">
        <v>207</v>
      </c>
      <c r="C26" s="173">
        <v>159</v>
      </c>
      <c r="D26" s="173">
        <v>14</v>
      </c>
      <c r="E26" s="173"/>
      <c r="F26" s="173">
        <v>48</v>
      </c>
      <c r="G26" s="173"/>
      <c r="H26" s="173"/>
      <c r="I26" s="173">
        <v>21</v>
      </c>
      <c r="J26" s="174"/>
      <c r="K26" s="175">
        <f t="shared" si="0"/>
        <v>242</v>
      </c>
      <c r="L26" s="446">
        <v>286</v>
      </c>
      <c r="M26" s="447">
        <f>IF(ISERROR(K26/L26),"",(K26/L26))</f>
        <v>0.84615384615384615</v>
      </c>
      <c r="N26" s="451">
        <v>2049</v>
      </c>
      <c r="O26" s="451">
        <v>2500</v>
      </c>
      <c r="P26" s="452">
        <f>IF(ISERROR(N26/O26),"",(N26/O26))</f>
        <v>0.8196</v>
      </c>
    </row>
    <row r="27" spans="1:28" ht="13.5" customHeight="1">
      <c r="A27" s="294"/>
      <c r="B27" s="299" t="s">
        <v>209</v>
      </c>
      <c r="C27" s="176">
        <v>78</v>
      </c>
      <c r="D27" s="176">
        <v>5</v>
      </c>
      <c r="E27" s="176"/>
      <c r="F27" s="176">
        <v>2</v>
      </c>
      <c r="G27" s="176"/>
      <c r="H27" s="177"/>
      <c r="I27" s="176">
        <v>9</v>
      </c>
      <c r="J27" s="176"/>
      <c r="K27" s="178">
        <f t="shared" si="0"/>
        <v>94</v>
      </c>
      <c r="L27" s="454"/>
      <c r="M27" s="455"/>
      <c r="N27" s="457"/>
      <c r="O27" s="457"/>
      <c r="P27" s="458"/>
    </row>
    <row r="28" spans="1:28" ht="13.5" customHeight="1">
      <c r="A28" s="300" t="s">
        <v>321</v>
      </c>
      <c r="B28" s="297" t="s">
        <v>207</v>
      </c>
      <c r="C28" s="165">
        <v>25</v>
      </c>
      <c r="D28" s="165"/>
      <c r="E28" s="165"/>
      <c r="F28" s="165"/>
      <c r="G28" s="165"/>
      <c r="H28" s="166"/>
      <c r="I28" s="165">
        <v>3</v>
      </c>
      <c r="J28" s="165"/>
      <c r="K28" s="167">
        <f t="shared" si="0"/>
        <v>28</v>
      </c>
      <c r="L28" s="446">
        <v>51</v>
      </c>
      <c r="M28" s="447">
        <f>IF(ISERROR(K28/L28),"",(K28/L28))</f>
        <v>0.5490196078431373</v>
      </c>
      <c r="N28" s="449">
        <v>539</v>
      </c>
      <c r="O28" s="451">
        <v>502</v>
      </c>
      <c r="P28" s="452">
        <f>IF(ISERROR(N28/O28),"",(N28/O28))</f>
        <v>1.0737051792828685</v>
      </c>
    </row>
    <row r="29" spans="1:28" s="17" customFormat="1" ht="13.5" customHeight="1">
      <c r="A29" s="294"/>
      <c r="B29" s="299" t="s">
        <v>209</v>
      </c>
      <c r="C29" s="159">
        <v>23</v>
      </c>
      <c r="D29" s="159"/>
      <c r="E29" s="159"/>
      <c r="F29" s="159"/>
      <c r="G29" s="159"/>
      <c r="H29" s="160"/>
      <c r="I29" s="159">
        <v>3</v>
      </c>
      <c r="J29" s="159"/>
      <c r="K29" s="161">
        <f t="shared" si="0"/>
        <v>26</v>
      </c>
      <c r="L29" s="454"/>
      <c r="M29" s="455"/>
      <c r="N29" s="456"/>
      <c r="O29" s="457"/>
      <c r="P29" s="458"/>
    </row>
    <row r="30" spans="1:28" ht="13.5" customHeight="1">
      <c r="A30" s="187" t="s">
        <v>220</v>
      </c>
      <c r="B30" s="297" t="s">
        <v>207</v>
      </c>
      <c r="C30" s="162">
        <v>33</v>
      </c>
      <c r="D30" s="162">
        <v>2</v>
      </c>
      <c r="E30" s="162"/>
      <c r="F30" s="162"/>
      <c r="G30" s="162"/>
      <c r="H30" s="163"/>
      <c r="I30" s="162">
        <v>8</v>
      </c>
      <c r="J30" s="162">
        <v>9</v>
      </c>
      <c r="K30" s="164">
        <f t="shared" si="0"/>
        <v>52</v>
      </c>
      <c r="L30" s="446">
        <v>61</v>
      </c>
      <c r="M30" s="447">
        <f>IF(ISERROR(K30/L30),"",(K30/L30))</f>
        <v>0.85245901639344257</v>
      </c>
      <c r="N30" s="449">
        <v>901</v>
      </c>
      <c r="O30" s="451">
        <v>827</v>
      </c>
      <c r="P30" s="452">
        <f>IF(ISERROR(N30/O30),"",(N30/O30))</f>
        <v>1.0894800483675937</v>
      </c>
    </row>
    <row r="31" spans="1:28" s="17" customFormat="1" ht="13.5" customHeight="1">
      <c r="A31" s="187"/>
      <c r="B31" s="299" t="s">
        <v>209</v>
      </c>
      <c r="C31" s="159">
        <v>18</v>
      </c>
      <c r="D31" s="159">
        <v>2</v>
      </c>
      <c r="E31" s="159"/>
      <c r="F31" s="159"/>
      <c r="G31" s="159"/>
      <c r="H31" s="160"/>
      <c r="I31" s="159">
        <v>2</v>
      </c>
      <c r="J31" s="159">
        <v>1</v>
      </c>
      <c r="K31" s="161">
        <f t="shared" si="0"/>
        <v>23</v>
      </c>
      <c r="L31" s="454"/>
      <c r="M31" s="455"/>
      <c r="N31" s="456"/>
      <c r="O31" s="457"/>
      <c r="P31" s="458"/>
    </row>
    <row r="32" spans="1:28" ht="13.5" customHeight="1">
      <c r="A32" s="149" t="s">
        <v>13</v>
      </c>
      <c r="B32" s="295" t="s">
        <v>207</v>
      </c>
      <c r="C32" s="162">
        <v>15</v>
      </c>
      <c r="D32" s="162">
        <v>11</v>
      </c>
      <c r="E32" s="162">
        <v>1277</v>
      </c>
      <c r="F32" s="162">
        <v>42</v>
      </c>
      <c r="G32" s="162">
        <v>101</v>
      </c>
      <c r="H32" s="163"/>
      <c r="I32" s="162">
        <v>33</v>
      </c>
      <c r="J32" s="162"/>
      <c r="K32" s="164">
        <f t="shared" si="0"/>
        <v>1479</v>
      </c>
      <c r="L32" s="446">
        <v>1441</v>
      </c>
      <c r="M32" s="447">
        <f>IF(ISERROR(K32/L32),"",(K32/L32))</f>
        <v>1.0263705759888966</v>
      </c>
      <c r="N32" s="449">
        <v>16035</v>
      </c>
      <c r="O32" s="451">
        <v>15066</v>
      </c>
      <c r="P32" s="452">
        <f>IF(ISERROR(N32/O32),"",(N32/O32))</f>
        <v>1.0643170051772202</v>
      </c>
    </row>
    <row r="33" spans="1:17" s="17" customFormat="1" ht="13.5" customHeight="1" thickBot="1">
      <c r="A33" s="307" t="s">
        <v>221</v>
      </c>
      <c r="B33" s="295" t="s">
        <v>209</v>
      </c>
      <c r="C33" s="176">
        <v>8</v>
      </c>
      <c r="D33" s="176">
        <v>10</v>
      </c>
      <c r="E33" s="176"/>
      <c r="F33" s="176"/>
      <c r="G33" s="176"/>
      <c r="H33" s="177"/>
      <c r="I33" s="176"/>
      <c r="J33" s="176"/>
      <c r="K33" s="178">
        <f t="shared" si="0"/>
        <v>18</v>
      </c>
      <c r="L33" s="483"/>
      <c r="M33" s="448"/>
      <c r="N33" s="450"/>
      <c r="O33" s="445"/>
      <c r="P33" s="453"/>
    </row>
    <row r="34" spans="1:17" ht="14.25" customHeight="1">
      <c r="A34" s="407" t="s">
        <v>222</v>
      </c>
      <c r="B34" s="303" t="s">
        <v>207</v>
      </c>
      <c r="C34" s="179">
        <f t="shared" ref="C34:K35" si="1">C6+C8+C10+C12+C14+C16+C18+C20+C22+C24+C26+C28+C30+C32</f>
        <v>479</v>
      </c>
      <c r="D34" s="179">
        <f t="shared" si="1"/>
        <v>46</v>
      </c>
      <c r="E34" s="179">
        <f t="shared" si="1"/>
        <v>5691</v>
      </c>
      <c r="F34" s="179">
        <f t="shared" si="1"/>
        <v>699</v>
      </c>
      <c r="G34" s="179">
        <f t="shared" si="1"/>
        <v>2713</v>
      </c>
      <c r="H34" s="179">
        <f t="shared" si="1"/>
        <v>0</v>
      </c>
      <c r="I34" s="179">
        <f t="shared" si="1"/>
        <v>318</v>
      </c>
      <c r="J34" s="179">
        <f t="shared" si="1"/>
        <v>10</v>
      </c>
      <c r="K34" s="180">
        <f t="shared" si="1"/>
        <v>9956</v>
      </c>
      <c r="L34" s="438">
        <f>SUM(L6:L33)</f>
        <v>9832</v>
      </c>
      <c r="M34" s="440">
        <f>IF(ISERROR(K34/L34),"",(K34/L34))</f>
        <v>1.0126118795768917</v>
      </c>
      <c r="N34" s="442">
        <f>SUM(N6:N33)</f>
        <v>132856</v>
      </c>
      <c r="O34" s="444">
        <f>SUM(O6:O33)</f>
        <v>134215</v>
      </c>
      <c r="P34" s="436">
        <f>IF(ISERROR(N34/O34),"",(N34/O34))</f>
        <v>0.98987445516521999</v>
      </c>
      <c r="Q34" s="19"/>
    </row>
    <row r="35" spans="1:17" ht="14.25" customHeight="1" thickBot="1">
      <c r="A35" s="408"/>
      <c r="B35" s="304" t="s">
        <v>209</v>
      </c>
      <c r="C35" s="181">
        <f t="shared" si="1"/>
        <v>266</v>
      </c>
      <c r="D35" s="181">
        <f t="shared" si="1"/>
        <v>34</v>
      </c>
      <c r="E35" s="181">
        <f t="shared" si="1"/>
        <v>4</v>
      </c>
      <c r="F35" s="181">
        <f t="shared" si="1"/>
        <v>16</v>
      </c>
      <c r="G35" s="181">
        <f t="shared" si="1"/>
        <v>33</v>
      </c>
      <c r="H35" s="181">
        <f t="shared" si="1"/>
        <v>0</v>
      </c>
      <c r="I35" s="181">
        <f t="shared" si="1"/>
        <v>109</v>
      </c>
      <c r="J35" s="181">
        <f t="shared" si="1"/>
        <v>1</v>
      </c>
      <c r="K35" s="182">
        <f t="shared" si="1"/>
        <v>463</v>
      </c>
      <c r="L35" s="439"/>
      <c r="M35" s="441"/>
      <c r="N35" s="443"/>
      <c r="O35" s="445"/>
      <c r="P35" s="437"/>
      <c r="Q35" s="19"/>
    </row>
    <row r="36" spans="1:17" ht="13.5" customHeight="1">
      <c r="A36" s="411" t="s">
        <v>223</v>
      </c>
      <c r="B36" s="412"/>
      <c r="C36" s="171">
        <v>623</v>
      </c>
      <c r="D36" s="171">
        <v>39</v>
      </c>
      <c r="E36" s="171">
        <v>6032</v>
      </c>
      <c r="F36" s="171">
        <v>598</v>
      </c>
      <c r="G36" s="171">
        <v>2268</v>
      </c>
      <c r="H36" s="183">
        <v>0</v>
      </c>
      <c r="I36" s="171">
        <v>264</v>
      </c>
      <c r="J36" s="171">
        <v>8</v>
      </c>
      <c r="K36" s="184">
        <f>SUM(C36:J36)</f>
        <v>9832</v>
      </c>
      <c r="L36" s="185"/>
      <c r="M36" s="186"/>
      <c r="N36" s="187"/>
      <c r="O36" s="188"/>
      <c r="P36" s="189"/>
    </row>
    <row r="37" spans="1:17" ht="13.5" customHeight="1">
      <c r="A37" s="417" t="s">
        <v>224</v>
      </c>
      <c r="B37" s="418"/>
      <c r="C37" s="267">
        <f t="shared" ref="C37:K37" si="2">IF(ISERROR(C34/C36),"",(C34/C36))</f>
        <v>0.76886035313001611</v>
      </c>
      <c r="D37" s="267">
        <f t="shared" si="2"/>
        <v>1.1794871794871795</v>
      </c>
      <c r="E37" s="267">
        <f t="shared" si="2"/>
        <v>0.94346816976127323</v>
      </c>
      <c r="F37" s="267">
        <f t="shared" si="2"/>
        <v>1.1688963210702341</v>
      </c>
      <c r="G37" s="267">
        <f t="shared" si="2"/>
        <v>1.1962081128747795</v>
      </c>
      <c r="H37" s="267" t="str">
        <f t="shared" si="2"/>
        <v/>
      </c>
      <c r="I37" s="267">
        <f t="shared" si="2"/>
        <v>1.2045454545454546</v>
      </c>
      <c r="J37" s="267">
        <f t="shared" si="2"/>
        <v>1.25</v>
      </c>
      <c r="K37" s="268">
        <f t="shared" si="2"/>
        <v>1.0126118795768917</v>
      </c>
      <c r="L37" s="190"/>
      <c r="M37" s="191"/>
      <c r="N37" s="192"/>
      <c r="O37" s="193"/>
      <c r="P37" s="190"/>
    </row>
    <row r="38" spans="1:17" ht="13.5" customHeight="1">
      <c r="A38" s="419" t="s">
        <v>225</v>
      </c>
      <c r="B38" s="420"/>
      <c r="C38" s="158">
        <v>516</v>
      </c>
      <c r="D38" s="158">
        <v>35</v>
      </c>
      <c r="E38" s="158">
        <v>6292</v>
      </c>
      <c r="F38" s="158">
        <v>788</v>
      </c>
      <c r="G38" s="158">
        <v>2983</v>
      </c>
      <c r="H38" s="194"/>
      <c r="I38" s="158">
        <v>282</v>
      </c>
      <c r="J38" s="158">
        <v>14</v>
      </c>
      <c r="K38" s="195">
        <f>SUM(C38:J38)</f>
        <v>10910</v>
      </c>
      <c r="L38" s="196"/>
      <c r="M38" s="197"/>
      <c r="N38" s="198"/>
      <c r="O38" s="199"/>
      <c r="P38" s="200"/>
    </row>
    <row r="39" spans="1:17" ht="13.5" customHeight="1">
      <c r="A39" s="417" t="s">
        <v>226</v>
      </c>
      <c r="B39" s="418"/>
      <c r="C39" s="267">
        <f t="shared" ref="C39:K39" si="3">IF(ISERROR(C34/C38),"",(C34/C38))</f>
        <v>0.92829457364341084</v>
      </c>
      <c r="D39" s="267">
        <f t="shared" si="3"/>
        <v>1.3142857142857143</v>
      </c>
      <c r="E39" s="267">
        <f t="shared" si="3"/>
        <v>0.90448188175460897</v>
      </c>
      <c r="F39" s="267">
        <f t="shared" si="3"/>
        <v>0.88705583756345174</v>
      </c>
      <c r="G39" s="267">
        <f t="shared" si="3"/>
        <v>0.90948709353000334</v>
      </c>
      <c r="H39" s="267" t="str">
        <f t="shared" si="3"/>
        <v/>
      </c>
      <c r="I39" s="267">
        <f t="shared" si="3"/>
        <v>1.1276595744680851</v>
      </c>
      <c r="J39" s="267">
        <f t="shared" si="3"/>
        <v>0.7142857142857143</v>
      </c>
      <c r="K39" s="268">
        <f t="shared" si="3"/>
        <v>0.91255728689275895</v>
      </c>
      <c r="L39" s="201"/>
      <c r="M39" s="191"/>
      <c r="N39" s="202"/>
      <c r="O39" s="193"/>
      <c r="P39" s="190"/>
    </row>
    <row r="40" spans="1:17" ht="13.5" customHeight="1">
      <c r="A40" s="419" t="s">
        <v>227</v>
      </c>
      <c r="B40" s="420"/>
      <c r="C40" s="203">
        <v>6149</v>
      </c>
      <c r="D40" s="158">
        <v>532</v>
      </c>
      <c r="E40" s="158">
        <v>77891</v>
      </c>
      <c r="F40" s="158">
        <v>8621</v>
      </c>
      <c r="G40" s="158">
        <v>35909</v>
      </c>
      <c r="H40" s="194"/>
      <c r="I40" s="158">
        <v>3542</v>
      </c>
      <c r="J40" s="158">
        <v>212</v>
      </c>
      <c r="K40" s="195">
        <f>SUM(C40:J40)</f>
        <v>132856</v>
      </c>
      <c r="L40" s="204"/>
      <c r="M40" s="197"/>
      <c r="N40" s="198"/>
      <c r="O40" s="199"/>
      <c r="P40" s="200"/>
    </row>
    <row r="41" spans="1:17" ht="13.5" customHeight="1">
      <c r="A41" s="411" t="s">
        <v>228</v>
      </c>
      <c r="B41" s="412"/>
      <c r="C41" s="171">
        <v>6354</v>
      </c>
      <c r="D41" s="171">
        <v>527</v>
      </c>
      <c r="E41" s="171">
        <v>82318</v>
      </c>
      <c r="F41" s="171">
        <v>7722</v>
      </c>
      <c r="G41" s="171">
        <v>33724</v>
      </c>
      <c r="H41" s="183"/>
      <c r="I41" s="171">
        <v>3366</v>
      </c>
      <c r="J41" s="171">
        <v>204</v>
      </c>
      <c r="K41" s="205">
        <f>SUM(C41:J41)</f>
        <v>134215</v>
      </c>
      <c r="L41" s="206"/>
      <c r="M41" s="186"/>
      <c r="N41" s="187"/>
      <c r="O41" s="207"/>
      <c r="P41" s="189"/>
    </row>
    <row r="42" spans="1:17" ht="13.5" customHeight="1">
      <c r="A42" s="413" t="s">
        <v>229</v>
      </c>
      <c r="B42" s="414"/>
      <c r="C42" s="269">
        <f t="shared" ref="C42:K42" si="4">IF(ISERROR(C40/C41),"",(C40/C41))</f>
        <v>0.96773685867170289</v>
      </c>
      <c r="D42" s="269">
        <f t="shared" si="4"/>
        <v>1.0094876660341556</v>
      </c>
      <c r="E42" s="269">
        <f t="shared" si="4"/>
        <v>0.94622075366262548</v>
      </c>
      <c r="F42" s="269">
        <f t="shared" si="4"/>
        <v>1.1164206164206165</v>
      </c>
      <c r="G42" s="269">
        <f t="shared" si="4"/>
        <v>1.0647906535405052</v>
      </c>
      <c r="H42" s="269" t="str">
        <f t="shared" si="4"/>
        <v/>
      </c>
      <c r="I42" s="269">
        <f t="shared" si="4"/>
        <v>1.0522875816993464</v>
      </c>
      <c r="J42" s="269">
        <f t="shared" si="4"/>
        <v>1.0392156862745099</v>
      </c>
      <c r="K42" s="270">
        <f t="shared" si="4"/>
        <v>0.98987445516521999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60" t="s">
        <v>451</v>
      </c>
      <c r="L43" s="360"/>
      <c r="M43" s="360"/>
      <c r="N43" s="360"/>
      <c r="O43" s="360"/>
      <c r="P43" s="360"/>
    </row>
    <row r="44" spans="1:17">
      <c r="A44" s="20"/>
      <c r="B44" s="20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P32:P33"/>
    <mergeCell ref="L28:L29"/>
    <mergeCell ref="M28:M29"/>
    <mergeCell ref="N28:N29"/>
    <mergeCell ref="O28:O29"/>
    <mergeCell ref="P28:P29"/>
    <mergeCell ref="L30:L31"/>
    <mergeCell ref="M30:M31"/>
    <mergeCell ref="N30:N31"/>
    <mergeCell ref="O30:O31"/>
    <mergeCell ref="P30:P31"/>
    <mergeCell ref="L24:L2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20:L21"/>
    <mergeCell ref="M20:M21"/>
    <mergeCell ref="N20:N21"/>
    <mergeCell ref="O20:O21"/>
    <mergeCell ref="P20:P21"/>
    <mergeCell ref="L22:L23"/>
    <mergeCell ref="M22:M23"/>
    <mergeCell ref="N22:N23"/>
    <mergeCell ref="O22:O23"/>
    <mergeCell ref="P22:P23"/>
    <mergeCell ref="L16:L17"/>
    <mergeCell ref="M16:M17"/>
    <mergeCell ref="N16:N17"/>
    <mergeCell ref="O16:O17"/>
    <mergeCell ref="P16:P17"/>
    <mergeCell ref="L18:L19"/>
    <mergeCell ref="M18:M19"/>
    <mergeCell ref="N18:N19"/>
    <mergeCell ref="O18:O19"/>
    <mergeCell ref="P18:P19"/>
    <mergeCell ref="L12:L13"/>
    <mergeCell ref="M12:M13"/>
    <mergeCell ref="N12:N13"/>
    <mergeCell ref="O12:O13"/>
    <mergeCell ref="P12:P13"/>
    <mergeCell ref="L14:L15"/>
    <mergeCell ref="M14:M15"/>
    <mergeCell ref="N14:N15"/>
    <mergeCell ref="O14:O15"/>
    <mergeCell ref="P14:P15"/>
    <mergeCell ref="L8:L9"/>
    <mergeCell ref="M8:M9"/>
    <mergeCell ref="N8:N9"/>
    <mergeCell ref="O8:O9"/>
    <mergeCell ref="P8:P9"/>
    <mergeCell ref="L10:L11"/>
    <mergeCell ref="M10:M11"/>
    <mergeCell ref="N10:N11"/>
    <mergeCell ref="O10:O11"/>
    <mergeCell ref="P10:P11"/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11" priority="1" stopIfTrue="1">
      <formula>MOD(ROW(),2)=1</formula>
    </cfRule>
  </conditionalFormatting>
  <dataValidations count="1">
    <dataValidation type="list" allowBlank="1" showInputMessage="1" showErrorMessage="1" sqref="P3" xr:uid="{EE7443CB-EC9E-419C-B66C-BA62112788BF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AH178"/>
  <sheetViews>
    <sheetView showGridLines="0" view="pageBreakPreview" zoomScale="90" zoomScaleNormal="100" zoomScaleSheetLayoutView="80" workbookViewId="0">
      <pane xSplit="1" ySplit="4" topLeftCell="O130" activePane="bottomRight" state="frozen"/>
      <selection activeCell="B5" sqref="B5"/>
      <selection pane="topRight" activeCell="B5" sqref="B5"/>
      <selection pane="bottomLeft" activeCell="B5" sqref="B5"/>
      <selection pane="bottomRight" activeCell="A3" sqref="A3:AG153"/>
    </sheetView>
  </sheetViews>
  <sheetFormatPr defaultRowHeight="14.25"/>
  <cols>
    <col min="1" max="1" width="6.125" style="5" customWidth="1"/>
    <col min="2" max="2" width="9.25" style="26" customWidth="1"/>
    <col min="3" max="3" width="6.625" style="3" customWidth="1"/>
    <col min="4" max="4" width="9.25" style="26" customWidth="1"/>
    <col min="5" max="5" width="6.625" style="3" customWidth="1"/>
    <col min="6" max="6" width="9.25" style="26" customWidth="1"/>
    <col min="7" max="7" width="6.625" style="3" customWidth="1"/>
    <col min="8" max="8" width="9.25" style="26" customWidth="1"/>
    <col min="9" max="9" width="6.625" style="3" customWidth="1"/>
    <col min="10" max="10" width="9.25" style="26" customWidth="1"/>
    <col min="11" max="11" width="6.625" style="3" customWidth="1"/>
    <col min="12" max="12" width="9.25" style="26" customWidth="1"/>
    <col min="13" max="13" width="6.625" style="3" customWidth="1"/>
    <col min="14" max="14" width="9.25" style="26" customWidth="1"/>
    <col min="15" max="15" width="6.625" style="3" customWidth="1"/>
    <col min="16" max="16" width="9.25" style="26" customWidth="1"/>
    <col min="17" max="17" width="6.625" style="3" customWidth="1"/>
    <col min="18" max="18" width="9.25" style="26" customWidth="1"/>
    <col min="19" max="19" width="6.625" style="3" customWidth="1"/>
    <col min="20" max="20" width="9.25" style="3" customWidth="1"/>
    <col min="21" max="21" width="6.75" style="3" customWidth="1"/>
    <col min="22" max="22" width="9.25" style="26" customWidth="1"/>
    <col min="23" max="23" width="6.625" style="3" customWidth="1"/>
    <col min="24" max="24" width="9.125" style="26" customWidth="1"/>
    <col min="25" max="25" width="6.625" style="3" customWidth="1"/>
    <col min="26" max="26" width="9.25" style="26" customWidth="1"/>
    <col min="27" max="27" width="6.625" style="3" customWidth="1"/>
    <col min="28" max="28" width="9.25" style="26" customWidth="1"/>
    <col min="29" max="29" width="6.625" style="3" customWidth="1"/>
    <col min="30" max="30" width="12.75" style="3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28" t="s">
        <v>1</v>
      </c>
      <c r="C2" s="328"/>
      <c r="D2" s="328"/>
      <c r="E2" s="328"/>
      <c r="AA2" s="329" t="s">
        <v>163</v>
      </c>
      <c r="AB2" s="329"/>
      <c r="AC2" s="329"/>
      <c r="AD2" s="45">
        <v>2024.12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  <c r="AG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  <c r="AG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60</v>
      </c>
      <c r="H5" s="49"/>
      <c r="I5" s="78"/>
      <c r="J5" s="49" t="s">
        <v>322</v>
      </c>
      <c r="K5" s="78">
        <v>43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13</v>
      </c>
      <c r="R5" s="49" t="s">
        <v>448</v>
      </c>
      <c r="S5" s="78"/>
      <c r="T5" s="49" t="s">
        <v>429</v>
      </c>
      <c r="U5" s="78"/>
      <c r="V5" s="49" t="s">
        <v>331</v>
      </c>
      <c r="W5" s="78"/>
      <c r="X5" s="49" t="s">
        <v>326</v>
      </c>
      <c r="Y5" s="78">
        <v>11</v>
      </c>
      <c r="Z5" s="50"/>
      <c r="AA5" s="78"/>
      <c r="AB5" s="49"/>
      <c r="AC5" s="78"/>
      <c r="AD5" s="79"/>
      <c r="AE5" s="80"/>
      <c r="AF5" s="72"/>
      <c r="AG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60</v>
      </c>
      <c r="L6" s="49"/>
      <c r="M6" s="78"/>
      <c r="N6" s="49"/>
      <c r="O6" s="78"/>
      <c r="P6" s="49" t="s">
        <v>327</v>
      </c>
      <c r="Q6" s="78">
        <v>12</v>
      </c>
      <c r="R6" s="49" t="s">
        <v>328</v>
      </c>
      <c r="S6" s="78">
        <v>2</v>
      </c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G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G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8</v>
      </c>
      <c r="T8" s="49"/>
      <c r="U8" s="78"/>
      <c r="V8" s="49" t="s">
        <v>187</v>
      </c>
      <c r="W8" s="78">
        <v>11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G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>
        <v>3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G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2</v>
      </c>
      <c r="T10" s="49"/>
      <c r="U10" s="78"/>
      <c r="V10" s="49" t="s">
        <v>189</v>
      </c>
      <c r="W10" s="78">
        <v>10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G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G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1" t="s">
        <v>248</v>
      </c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G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G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G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G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  <c r="AG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  <c r="AG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  <c r="AG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  <c r="AG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  <c r="AG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  <c r="AG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2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342</v>
      </c>
      <c r="AE22" s="90"/>
      <c r="AF22" s="72">
        <v>5</v>
      </c>
      <c r="AG22" s="92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264</v>
      </c>
      <c r="AG23" s="92" t="s">
        <v>474</v>
      </c>
    </row>
    <row r="24" spans="1:33" ht="15.75" customHeight="1">
      <c r="A24" s="89"/>
      <c r="B24" s="49" t="s">
        <v>12</v>
      </c>
      <c r="C24" s="78">
        <v>4</v>
      </c>
      <c r="D24" s="49" t="s">
        <v>12</v>
      </c>
      <c r="E24" s="78"/>
      <c r="F24" s="49"/>
      <c r="G24" s="78"/>
      <c r="H24" s="49" t="s">
        <v>12</v>
      </c>
      <c r="I24" s="78">
        <v>1</v>
      </c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3</v>
      </c>
      <c r="T24" s="49" t="s">
        <v>12</v>
      </c>
      <c r="U24" s="78">
        <v>3</v>
      </c>
      <c r="V24" s="49" t="s">
        <v>12</v>
      </c>
      <c r="W24" s="78"/>
      <c r="X24" s="49"/>
      <c r="Y24" s="78"/>
      <c r="Z24" s="50" t="s">
        <v>12</v>
      </c>
      <c r="AA24" s="53">
        <v>17</v>
      </c>
      <c r="AB24" s="49" t="s">
        <v>12</v>
      </c>
      <c r="AC24" s="78">
        <v>6</v>
      </c>
      <c r="AD24" s="93">
        <f>IF(ISERROR(AD25/AD22),"",AD25/AD22)</f>
        <v>0.79532163742690054</v>
      </c>
      <c r="AE24" s="90"/>
      <c r="AF24" s="72">
        <v>3</v>
      </c>
      <c r="AG24" s="92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4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60</v>
      </c>
      <c r="H25" s="55" t="s">
        <v>41</v>
      </c>
      <c r="I25" s="95">
        <f>SUBTOTAL(9,I5:I24)</f>
        <v>1</v>
      </c>
      <c r="J25" s="55" t="s">
        <v>42</v>
      </c>
      <c r="K25" s="95">
        <f>SUBTOTAL(9,K5:K24)</f>
        <v>103</v>
      </c>
      <c r="L25" s="55" t="s">
        <v>43</v>
      </c>
      <c r="M25" s="95">
        <f>SUBTOTAL(9,M5:M24)</f>
        <v>2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25</v>
      </c>
      <c r="R25" s="55" t="s">
        <v>46</v>
      </c>
      <c r="S25" s="95">
        <f>SUBTOTAL(9,S5:S24)</f>
        <v>15</v>
      </c>
      <c r="T25" s="55" t="s">
        <v>47</v>
      </c>
      <c r="U25" s="95">
        <f>SUBTOTAL(9,U5:U24)</f>
        <v>3</v>
      </c>
      <c r="V25" s="55" t="s">
        <v>48</v>
      </c>
      <c r="W25" s="95">
        <f>SUBTOTAL(9,W5:W24)</f>
        <v>25</v>
      </c>
      <c r="X25" s="55" t="s">
        <v>278</v>
      </c>
      <c r="Y25" s="95">
        <f>SUBTOTAL(9,Y5:Y24)</f>
        <v>11</v>
      </c>
      <c r="Z25" s="55" t="s">
        <v>49</v>
      </c>
      <c r="AA25" s="95">
        <f>SUBTOTAL(9,AA5:AA24)</f>
        <v>17</v>
      </c>
      <c r="AB25" s="55" t="s">
        <v>50</v>
      </c>
      <c r="AC25" s="95">
        <f>SUBTOTAL(9,AC5:AC24)</f>
        <v>6</v>
      </c>
      <c r="AD25" s="96">
        <f>SUM(B25:AC25)</f>
        <v>272</v>
      </c>
      <c r="AE25" s="97" t="s">
        <v>38</v>
      </c>
      <c r="AF25" s="98">
        <f>SUM(AF21:AF24)</f>
        <v>272</v>
      </c>
      <c r="AG25" s="72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  <c r="AG26" s="72"/>
    </row>
    <row r="27" spans="1:33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108</v>
      </c>
      <c r="H27" s="49"/>
      <c r="I27" s="78"/>
      <c r="J27" s="49" t="s">
        <v>315</v>
      </c>
      <c r="K27" s="78">
        <v>105</v>
      </c>
      <c r="L27" s="49" t="s">
        <v>323</v>
      </c>
      <c r="M27" s="78"/>
      <c r="N27" s="49"/>
      <c r="O27" s="78"/>
      <c r="P27" s="49" t="s">
        <v>324</v>
      </c>
      <c r="Q27" s="78">
        <v>110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18</v>
      </c>
      <c r="X27" s="49" t="s">
        <v>326</v>
      </c>
      <c r="Y27" s="78">
        <v>40</v>
      </c>
      <c r="Z27" s="50"/>
      <c r="AA27" s="78"/>
      <c r="AB27" s="49"/>
      <c r="AC27" s="78"/>
      <c r="AD27" s="79"/>
      <c r="AE27" s="86" t="s">
        <v>51</v>
      </c>
      <c r="AF27" s="98"/>
      <c r="AG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83</v>
      </c>
      <c r="L28" s="49"/>
      <c r="M28" s="78"/>
      <c r="N28" s="49"/>
      <c r="O28" s="78"/>
      <c r="P28" s="49" t="s">
        <v>327</v>
      </c>
      <c r="Q28" s="78">
        <v>78</v>
      </c>
      <c r="R28" s="49" t="s">
        <v>332</v>
      </c>
      <c r="S28" s="78">
        <v>7</v>
      </c>
      <c r="T28" s="49"/>
      <c r="U28" s="78"/>
      <c r="V28" s="49" t="s">
        <v>189</v>
      </c>
      <c r="W28" s="78">
        <v>2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  <c r="AG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  <c r="AG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576</v>
      </c>
      <c r="AE30" s="86" t="s">
        <v>55</v>
      </c>
      <c r="AF30" s="72"/>
      <c r="AG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16</v>
      </c>
      <c r="P31" s="49"/>
      <c r="Q31" s="78"/>
      <c r="R31" s="49"/>
      <c r="S31" s="78"/>
      <c r="T31" s="49"/>
      <c r="U31" s="78"/>
      <c r="V31" s="49" t="s">
        <v>337</v>
      </c>
      <c r="W31" s="78">
        <v>1</v>
      </c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  <c r="AG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42</v>
      </c>
      <c r="AB32" s="49" t="s">
        <v>12</v>
      </c>
      <c r="AC32" s="78">
        <v>10</v>
      </c>
      <c r="AD32" s="93">
        <f>IF(ISERROR(AD33/AD30),"",AD33/AD30)</f>
        <v>1.0815972222222223</v>
      </c>
      <c r="AE32" s="90"/>
      <c r="AF32" s="72"/>
      <c r="AG32" s="72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108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190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16</v>
      </c>
      <c r="P33" s="55" t="s">
        <v>45</v>
      </c>
      <c r="Q33" s="95">
        <f>SUBTOTAL(9,Q26:Q32)</f>
        <v>188</v>
      </c>
      <c r="R33" s="55" t="s">
        <v>46</v>
      </c>
      <c r="S33" s="95">
        <f>SUBTOTAL(9,S26:S32)</f>
        <v>8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21</v>
      </c>
      <c r="X33" s="55" t="s">
        <v>278</v>
      </c>
      <c r="Y33" s="95">
        <f>SUBTOTAL(9,Y26:Y32)</f>
        <v>40</v>
      </c>
      <c r="Z33" s="55" t="s">
        <v>49</v>
      </c>
      <c r="AA33" s="95">
        <f>SUBTOTAL(9,AA26:AA32)</f>
        <v>42</v>
      </c>
      <c r="AB33" s="55" t="s">
        <v>50</v>
      </c>
      <c r="AC33" s="95">
        <f>SUBTOTAL(9,AC26:AC32)</f>
        <v>10</v>
      </c>
      <c r="AD33" s="96">
        <f>SUM(B33:AC33)</f>
        <v>623</v>
      </c>
      <c r="AE33" s="97" t="s">
        <v>58</v>
      </c>
      <c r="AF33" s="72"/>
      <c r="AG33" s="72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  <c r="AG34" s="72"/>
    </row>
    <row r="35" spans="1:33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10</v>
      </c>
      <c r="H35" s="49"/>
      <c r="I35" s="78"/>
      <c r="J35" s="49" t="s">
        <v>315</v>
      </c>
      <c r="K35" s="78">
        <v>12</v>
      </c>
      <c r="L35" s="49"/>
      <c r="M35" s="78"/>
      <c r="N35" s="49"/>
      <c r="O35" s="78"/>
      <c r="P35" s="49" t="s">
        <v>324</v>
      </c>
      <c r="Q35" s="78">
        <v>5</v>
      </c>
      <c r="R35" s="49" t="s">
        <v>338</v>
      </c>
      <c r="S35" s="78">
        <v>1</v>
      </c>
      <c r="T35" s="49"/>
      <c r="U35" s="78"/>
      <c r="V35" s="49" t="s">
        <v>186</v>
      </c>
      <c r="W35" s="78">
        <v>1</v>
      </c>
      <c r="X35" s="49"/>
      <c r="Y35" s="78"/>
      <c r="Z35" s="50"/>
      <c r="AA35" s="78"/>
      <c r="AB35" s="49"/>
      <c r="AC35" s="78"/>
      <c r="AD35" s="91">
        <v>47</v>
      </c>
      <c r="AE35" s="86" t="s">
        <v>60</v>
      </c>
      <c r="AF35" s="98"/>
      <c r="AG35" s="98"/>
    </row>
    <row r="36" spans="1:33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5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56" t="s">
        <v>472</v>
      </c>
      <c r="AC36" s="78">
        <v>4</v>
      </c>
      <c r="AD36" s="54" t="s">
        <v>61</v>
      </c>
      <c r="AE36" s="86" t="s">
        <v>62</v>
      </c>
      <c r="AF36" s="98"/>
      <c r="AG36" s="9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>
        <v>1</v>
      </c>
      <c r="AD37" s="93">
        <f>IF(ISERROR(AD38/AD35),"",AD38/AD35)</f>
        <v>0.82978723404255317</v>
      </c>
      <c r="AE37" s="86" t="s">
        <v>63</v>
      </c>
      <c r="AF37" s="72"/>
      <c r="AG37" s="72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10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12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10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5</v>
      </c>
      <c r="AD38" s="96">
        <f>SUM(B38:AC38)</f>
        <v>39</v>
      </c>
      <c r="AE38" s="97" t="s">
        <v>64</v>
      </c>
      <c r="AF38" s="72"/>
      <c r="AG38" s="72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  <c r="AG39" s="72"/>
    </row>
    <row r="40" spans="1:33" ht="15.75" customHeight="1">
      <c r="A40" s="85"/>
      <c r="B40" s="49"/>
      <c r="C40" s="78"/>
      <c r="D40" s="49"/>
      <c r="E40" s="78"/>
      <c r="F40" s="49" t="s">
        <v>18</v>
      </c>
      <c r="G40" s="78">
        <v>28</v>
      </c>
      <c r="H40" s="49"/>
      <c r="I40" s="78"/>
      <c r="J40" s="49" t="s">
        <v>322</v>
      </c>
      <c r="K40" s="78">
        <v>41</v>
      </c>
      <c r="L40" s="49" t="s">
        <v>323</v>
      </c>
      <c r="M40" s="78">
        <v>12</v>
      </c>
      <c r="N40" s="49"/>
      <c r="O40" s="78"/>
      <c r="P40" s="49" t="s">
        <v>327</v>
      </c>
      <c r="Q40" s="78">
        <v>63</v>
      </c>
      <c r="R40" s="49" t="s">
        <v>325</v>
      </c>
      <c r="S40" s="78">
        <v>52</v>
      </c>
      <c r="T40" s="49"/>
      <c r="U40" s="78"/>
      <c r="V40" s="49" t="s">
        <v>187</v>
      </c>
      <c r="W40" s="78">
        <v>42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  <c r="AG40" s="9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2</v>
      </c>
      <c r="L41" s="49"/>
      <c r="M41" s="78"/>
      <c r="N41" s="49"/>
      <c r="O41" s="78"/>
      <c r="P41" s="49"/>
      <c r="Q41" s="78"/>
      <c r="R41" s="49" t="s">
        <v>328</v>
      </c>
      <c r="S41" s="78">
        <v>3</v>
      </c>
      <c r="T41" s="49"/>
      <c r="U41" s="78"/>
      <c r="V41" s="49" t="s">
        <v>189</v>
      </c>
      <c r="W41" s="78">
        <v>10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  <c r="AG41" s="72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56</v>
      </c>
      <c r="T42" s="49"/>
      <c r="U42" s="78"/>
      <c r="V42" s="49" t="s">
        <v>340</v>
      </c>
      <c r="W42" s="78">
        <v>216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  <c r="AG42" s="72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61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  <c r="AG43" s="72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  <c r="AG44" s="72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  <c r="AG45" s="72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  <c r="AG46" s="72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877</v>
      </c>
      <c r="AE47" s="90"/>
      <c r="AF47" s="72"/>
      <c r="AG47" s="72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  <c r="AG48" s="72"/>
    </row>
    <row r="49" spans="1:33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1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9</v>
      </c>
      <c r="X49" s="49"/>
      <c r="Y49" s="78"/>
      <c r="Z49" s="50" t="s">
        <v>12</v>
      </c>
      <c r="AA49" s="78">
        <v>2</v>
      </c>
      <c r="AB49" s="49" t="s">
        <v>12</v>
      </c>
      <c r="AC49" s="78"/>
      <c r="AD49" s="93">
        <f>IF(ISERROR(AD50/AD47),"",AD50/AD47)</f>
        <v>0.68187001140250858</v>
      </c>
      <c r="AE49" s="90"/>
      <c r="AF49" s="72"/>
      <c r="AG49" s="72"/>
    </row>
    <row r="50" spans="1:33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28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43</v>
      </c>
      <c r="L50" s="55" t="s">
        <v>43</v>
      </c>
      <c r="M50" s="95">
        <f>SUBTOTAL(9,M39:M49)</f>
        <v>13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63</v>
      </c>
      <c r="R50" s="55" t="s">
        <v>46</v>
      </c>
      <c r="S50" s="95">
        <f>SUBTOTAL(9,S39:S49)</f>
        <v>172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277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2</v>
      </c>
      <c r="AB50" s="55" t="s">
        <v>50</v>
      </c>
      <c r="AC50" s="95">
        <f>SUBTOTAL(9,AC39:AC49)</f>
        <v>0</v>
      </c>
      <c r="AD50" s="96">
        <f>SUM(B50:AC50)</f>
        <v>598</v>
      </c>
      <c r="AE50" s="97" t="s">
        <v>71</v>
      </c>
      <c r="AF50" s="72"/>
      <c r="AG50" s="72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  <c r="AG51" s="72"/>
    </row>
    <row r="52" spans="1:33" ht="15.75" customHeight="1">
      <c r="A52" s="85"/>
      <c r="B52" s="49" t="s">
        <v>440</v>
      </c>
      <c r="C52" s="78"/>
      <c r="D52" s="51" t="s">
        <v>342</v>
      </c>
      <c r="E52" s="78">
        <v>20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52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57" t="s">
        <v>345</v>
      </c>
      <c r="U52" s="78">
        <v>50</v>
      </c>
      <c r="V52" s="58">
        <v>86</v>
      </c>
      <c r="W52" s="50">
        <v>33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F52" s="98"/>
      <c r="AG52" s="98"/>
    </row>
    <row r="53" spans="1:33" ht="15.75" customHeight="1">
      <c r="A53" s="85"/>
      <c r="B53" s="49"/>
      <c r="C53" s="78"/>
      <c r="D53" s="49" t="s">
        <v>347</v>
      </c>
      <c r="E53" s="78">
        <v>12</v>
      </c>
      <c r="F53" s="49"/>
      <c r="G53" s="78"/>
      <c r="H53" s="49" t="s">
        <v>351</v>
      </c>
      <c r="I53" s="78">
        <v>200</v>
      </c>
      <c r="J53" s="49"/>
      <c r="K53" s="78"/>
      <c r="L53" s="50" t="s">
        <v>304</v>
      </c>
      <c r="M53" s="78">
        <v>87</v>
      </c>
      <c r="N53" s="49" t="s">
        <v>348</v>
      </c>
      <c r="O53" s="78">
        <v>65</v>
      </c>
      <c r="P53" s="49"/>
      <c r="Q53" s="78"/>
      <c r="R53" s="49" t="s">
        <v>449</v>
      </c>
      <c r="S53" s="78">
        <v>5</v>
      </c>
      <c r="T53" s="49" t="s">
        <v>455</v>
      </c>
      <c r="U53" s="78"/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219</v>
      </c>
      <c r="AD53" s="79"/>
      <c r="AE53" s="86"/>
      <c r="AF53" s="72"/>
      <c r="AG53" s="72"/>
    </row>
    <row r="54" spans="1:33" ht="15.75" customHeight="1">
      <c r="A54" s="89"/>
      <c r="B54" s="49"/>
      <c r="C54" s="78"/>
      <c r="D54" s="56" t="s">
        <v>350</v>
      </c>
      <c r="E54" s="78">
        <v>35</v>
      </c>
      <c r="F54" s="49"/>
      <c r="G54" s="78"/>
      <c r="H54" s="49" t="s">
        <v>459</v>
      </c>
      <c r="I54" s="78">
        <v>84</v>
      </c>
      <c r="J54" s="49"/>
      <c r="K54" s="78"/>
      <c r="L54" s="49" t="s">
        <v>454</v>
      </c>
      <c r="M54" s="78">
        <v>17</v>
      </c>
      <c r="N54" s="49" t="s">
        <v>434</v>
      </c>
      <c r="O54" s="78">
        <v>23</v>
      </c>
      <c r="P54" s="49"/>
      <c r="Q54" s="78"/>
      <c r="R54" s="49" t="s">
        <v>330</v>
      </c>
      <c r="S54" s="78">
        <v>82</v>
      </c>
      <c r="T54" s="56" t="s">
        <v>496</v>
      </c>
      <c r="U54" s="78"/>
      <c r="V54" s="52" t="s">
        <v>356</v>
      </c>
      <c r="W54" s="78">
        <v>7</v>
      </c>
      <c r="X54" s="49"/>
      <c r="Y54" s="78"/>
      <c r="Z54" s="50"/>
      <c r="AA54" s="78"/>
      <c r="AB54" s="50" t="s">
        <v>354</v>
      </c>
      <c r="AC54" s="78">
        <v>112</v>
      </c>
      <c r="AD54" s="79"/>
      <c r="AE54" s="90"/>
      <c r="AF54" s="72"/>
      <c r="AG54" s="72"/>
    </row>
    <row r="55" spans="1:33" ht="15.75" customHeight="1">
      <c r="A55" s="85" t="s">
        <v>72</v>
      </c>
      <c r="B55" s="49"/>
      <c r="C55" s="78"/>
      <c r="D55" s="49" t="s">
        <v>452</v>
      </c>
      <c r="E55" s="78"/>
      <c r="F55" s="49"/>
      <c r="G55" s="78"/>
      <c r="H55" s="49" t="s">
        <v>364</v>
      </c>
      <c r="I55" s="78">
        <v>51</v>
      </c>
      <c r="J55" s="49"/>
      <c r="K55" s="78"/>
      <c r="L55" s="49" t="s">
        <v>464</v>
      </c>
      <c r="M55" s="78"/>
      <c r="N55" s="50" t="s">
        <v>352</v>
      </c>
      <c r="O55" s="78">
        <v>58</v>
      </c>
      <c r="P55" s="49"/>
      <c r="Q55" s="78"/>
      <c r="R55" s="49" t="s">
        <v>353</v>
      </c>
      <c r="S55" s="78">
        <v>6</v>
      </c>
      <c r="T55" s="59"/>
      <c r="U55" s="78"/>
      <c r="V55" s="57" t="s">
        <v>412</v>
      </c>
      <c r="W55" s="78"/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  <c r="AG55" s="72"/>
    </row>
    <row r="56" spans="1:33" ht="15.75" customHeight="1">
      <c r="A56" s="85"/>
      <c r="B56" s="49"/>
      <c r="C56" s="78"/>
      <c r="D56" s="49" t="s">
        <v>355</v>
      </c>
      <c r="E56" s="53">
        <v>94</v>
      </c>
      <c r="F56" s="49"/>
      <c r="G56" s="78"/>
      <c r="H56" s="49" t="s">
        <v>367</v>
      </c>
      <c r="I56" s="78">
        <v>144</v>
      </c>
      <c r="J56" s="49"/>
      <c r="K56" s="78"/>
      <c r="L56" s="49" t="s">
        <v>467</v>
      </c>
      <c r="M56" s="78">
        <v>9</v>
      </c>
      <c r="N56" s="51" t="s">
        <v>500</v>
      </c>
      <c r="O56" s="78"/>
      <c r="P56" s="49"/>
      <c r="Q56" s="78"/>
      <c r="R56" s="49" t="s">
        <v>332</v>
      </c>
      <c r="S56" s="78">
        <v>2</v>
      </c>
      <c r="T56" s="49"/>
      <c r="U56" s="78"/>
      <c r="V56" s="49" t="s">
        <v>370</v>
      </c>
      <c r="W56" s="78">
        <v>2</v>
      </c>
      <c r="X56" s="49"/>
      <c r="Y56" s="78"/>
      <c r="Z56" s="50"/>
      <c r="AA56" s="78"/>
      <c r="AB56" s="49" t="s">
        <v>359</v>
      </c>
      <c r="AC56" s="78">
        <v>26</v>
      </c>
      <c r="AD56" s="79"/>
      <c r="AE56" s="86"/>
      <c r="AF56" s="72"/>
      <c r="AG56" s="72"/>
    </row>
    <row r="57" spans="1:33" ht="15.75" customHeight="1">
      <c r="A57" s="85" t="s">
        <v>52</v>
      </c>
      <c r="B57" s="49"/>
      <c r="C57" s="78"/>
      <c r="D57" s="59" t="s">
        <v>358</v>
      </c>
      <c r="E57" s="101">
        <v>61</v>
      </c>
      <c r="F57" s="49"/>
      <c r="G57" s="78"/>
      <c r="H57" s="49" t="s">
        <v>371</v>
      </c>
      <c r="I57" s="78">
        <v>14</v>
      </c>
      <c r="J57" s="49"/>
      <c r="K57" s="78"/>
      <c r="L57" s="49" t="s">
        <v>465</v>
      </c>
      <c r="M57" s="78">
        <v>38</v>
      </c>
      <c r="N57" s="51" t="s">
        <v>508</v>
      </c>
      <c r="O57" s="78">
        <v>1</v>
      </c>
      <c r="P57" s="49"/>
      <c r="Q57" s="78"/>
      <c r="R57" s="49" t="s">
        <v>365</v>
      </c>
      <c r="S57" s="78">
        <v>3</v>
      </c>
      <c r="T57" s="50"/>
      <c r="U57" s="78"/>
      <c r="V57" s="57" t="s">
        <v>373</v>
      </c>
      <c r="W57" s="78"/>
      <c r="X57" s="49"/>
      <c r="Y57" s="78"/>
      <c r="Z57" s="50"/>
      <c r="AA57" s="78"/>
      <c r="AB57" s="49" t="s">
        <v>361</v>
      </c>
      <c r="AC57" s="78">
        <v>277</v>
      </c>
      <c r="AD57" s="79"/>
      <c r="AE57" s="86" t="s">
        <v>52</v>
      </c>
      <c r="AF57" s="72"/>
      <c r="AG57" s="72"/>
    </row>
    <row r="58" spans="1:33" ht="15.75" customHeight="1">
      <c r="A58" s="85"/>
      <c r="B58" s="49"/>
      <c r="C58" s="78"/>
      <c r="D58" s="49" t="s">
        <v>360</v>
      </c>
      <c r="E58" s="78">
        <v>90</v>
      </c>
      <c r="F58" s="49"/>
      <c r="G58" s="78"/>
      <c r="H58" s="56" t="s">
        <v>247</v>
      </c>
      <c r="I58" s="78">
        <v>113</v>
      </c>
      <c r="J58" s="49"/>
      <c r="K58" s="78"/>
      <c r="L58" s="49" t="s">
        <v>466</v>
      </c>
      <c r="M58" s="78"/>
      <c r="N58" s="50"/>
      <c r="O58" s="78"/>
      <c r="P58" s="49"/>
      <c r="Q58" s="78"/>
      <c r="R58" s="50" t="s">
        <v>333</v>
      </c>
      <c r="S58" s="78">
        <v>247</v>
      </c>
      <c r="T58" s="49"/>
      <c r="U58" s="78"/>
      <c r="V58" s="57" t="s">
        <v>458</v>
      </c>
      <c r="W58" s="78"/>
      <c r="X58" s="49"/>
      <c r="Y58" s="78"/>
      <c r="Z58" s="50"/>
      <c r="AA58" s="78"/>
      <c r="AB58" s="49" t="s">
        <v>363</v>
      </c>
      <c r="AC58" s="78">
        <v>89</v>
      </c>
      <c r="AD58" s="79"/>
      <c r="AE58" s="86"/>
      <c r="AF58" s="72"/>
      <c r="AG58" s="72"/>
    </row>
    <row r="59" spans="1:33" ht="15.75" customHeight="1">
      <c r="A59" s="85" t="s">
        <v>78</v>
      </c>
      <c r="B59" s="49"/>
      <c r="C59" s="78"/>
      <c r="D59" s="56" t="s">
        <v>470</v>
      </c>
      <c r="E59" s="78">
        <v>99</v>
      </c>
      <c r="F59" s="49"/>
      <c r="G59" s="78"/>
      <c r="H59" s="56" t="s">
        <v>495</v>
      </c>
      <c r="I59" s="78"/>
      <c r="J59" s="49"/>
      <c r="K59" s="78"/>
      <c r="L59" s="49" t="s">
        <v>362</v>
      </c>
      <c r="M59" s="78">
        <v>37</v>
      </c>
      <c r="N59" s="50"/>
      <c r="O59" s="78"/>
      <c r="P59" s="49"/>
      <c r="Q59" s="78"/>
      <c r="R59" s="49" t="s">
        <v>248</v>
      </c>
      <c r="S59" s="78">
        <v>127</v>
      </c>
      <c r="T59" s="49"/>
      <c r="U59" s="78"/>
      <c r="V59" s="56" t="s">
        <v>488</v>
      </c>
      <c r="W59" s="53">
        <v>37</v>
      </c>
      <c r="X59" s="49"/>
      <c r="Y59" s="78"/>
      <c r="Z59" s="50"/>
      <c r="AA59" s="78"/>
      <c r="AB59" s="49" t="s">
        <v>366</v>
      </c>
      <c r="AC59" s="78">
        <v>87</v>
      </c>
      <c r="AD59" s="79"/>
      <c r="AE59" s="86" t="s">
        <v>78</v>
      </c>
      <c r="AF59" s="72"/>
      <c r="AG59" s="72"/>
    </row>
    <row r="60" spans="1:33" ht="15.75" customHeight="1">
      <c r="A60" s="85"/>
      <c r="B60" s="49"/>
      <c r="C60" s="78"/>
      <c r="D60" s="49"/>
      <c r="E60" s="78"/>
      <c r="F60" s="49"/>
      <c r="G60" s="78"/>
      <c r="H60" s="56" t="s">
        <v>263</v>
      </c>
      <c r="I60" s="78">
        <v>1</v>
      </c>
      <c r="J60" s="49"/>
      <c r="K60" s="78"/>
      <c r="L60" s="56" t="s">
        <v>498</v>
      </c>
      <c r="M60" s="78">
        <v>87</v>
      </c>
      <c r="N60" s="50"/>
      <c r="O60" s="78"/>
      <c r="P60" s="49"/>
      <c r="Q60" s="78"/>
      <c r="R60" s="49" t="s">
        <v>372</v>
      </c>
      <c r="S60" s="78">
        <v>3</v>
      </c>
      <c r="T60" s="49"/>
      <c r="U60" s="78"/>
      <c r="V60" s="49" t="s">
        <v>377</v>
      </c>
      <c r="W60" s="78"/>
      <c r="X60" s="49"/>
      <c r="Y60" s="78"/>
      <c r="Z60" s="50"/>
      <c r="AA60" s="78"/>
      <c r="AB60" s="49" t="s">
        <v>368</v>
      </c>
      <c r="AC60" s="78">
        <v>4</v>
      </c>
      <c r="AD60" s="79"/>
      <c r="AE60" s="86"/>
      <c r="AF60" s="72"/>
      <c r="AG60" s="72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/>
      <c r="I61" s="78"/>
      <c r="J61" s="49"/>
      <c r="K61" s="78"/>
      <c r="L61" s="56" t="s">
        <v>499</v>
      </c>
      <c r="M61" s="53"/>
      <c r="N61" s="49"/>
      <c r="O61" s="78"/>
      <c r="P61" s="49"/>
      <c r="Q61" s="78"/>
      <c r="R61" s="49" t="s">
        <v>376</v>
      </c>
      <c r="S61" s="78">
        <v>16</v>
      </c>
      <c r="T61" s="49"/>
      <c r="U61" s="78"/>
      <c r="V61" s="56" t="s">
        <v>487</v>
      </c>
      <c r="W61" s="53">
        <v>16</v>
      </c>
      <c r="X61" s="49"/>
      <c r="Y61" s="78"/>
      <c r="Z61" s="50"/>
      <c r="AA61" s="78"/>
      <c r="AB61" s="49" t="s">
        <v>369</v>
      </c>
      <c r="AC61" s="78"/>
      <c r="AD61" s="79"/>
      <c r="AE61" s="86" t="s">
        <v>81</v>
      </c>
      <c r="AF61" s="72"/>
      <c r="AG61" s="72"/>
    </row>
    <row r="62" spans="1:33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380</v>
      </c>
      <c r="W62" s="78"/>
      <c r="X62" s="49"/>
      <c r="Y62" s="78"/>
      <c r="Z62" s="50"/>
      <c r="AA62" s="78"/>
      <c r="AB62" s="49" t="s">
        <v>374</v>
      </c>
      <c r="AC62" s="78">
        <v>8</v>
      </c>
      <c r="AD62" s="79"/>
      <c r="AE62" s="86"/>
      <c r="AF62" s="72"/>
      <c r="AG62" s="72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382</v>
      </c>
      <c r="W63" s="78">
        <v>1</v>
      </c>
      <c r="X63" s="49"/>
      <c r="Y63" s="78"/>
      <c r="Z63" s="50"/>
      <c r="AA63" s="78"/>
      <c r="AB63" s="49" t="s">
        <v>378</v>
      </c>
      <c r="AC63" s="78">
        <v>3</v>
      </c>
      <c r="AD63" s="79"/>
      <c r="AE63" s="86" t="s">
        <v>85</v>
      </c>
      <c r="AF63" s="72"/>
      <c r="AG63" s="72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446</v>
      </c>
      <c r="W64" s="78"/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  <c r="AG64" s="72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442</v>
      </c>
      <c r="W65" s="78">
        <v>13</v>
      </c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  <c r="AG65" s="72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443</v>
      </c>
      <c r="W66" s="102">
        <v>1</v>
      </c>
      <c r="X66" s="49"/>
      <c r="Y66" s="78"/>
      <c r="Z66" s="50"/>
      <c r="AA66" s="78"/>
      <c r="AB66" s="49" t="s">
        <v>383</v>
      </c>
      <c r="AC66" s="78">
        <v>56</v>
      </c>
      <c r="AD66" s="79"/>
      <c r="AE66" s="90"/>
      <c r="AF66" s="72"/>
      <c r="AG66" s="72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453</v>
      </c>
      <c r="W67" s="53">
        <v>81</v>
      </c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  <c r="AG67" s="72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447</v>
      </c>
      <c r="W68" s="78">
        <v>5</v>
      </c>
      <c r="X68" s="50"/>
      <c r="Y68" s="78"/>
      <c r="Z68" s="50"/>
      <c r="AA68" s="78"/>
      <c r="AB68" s="49" t="s">
        <v>384</v>
      </c>
      <c r="AC68" s="78">
        <v>5</v>
      </c>
      <c r="AD68" s="79"/>
      <c r="AE68" s="90"/>
      <c r="AF68" s="72"/>
      <c r="AG68" s="72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387</v>
      </c>
      <c r="W69" s="78">
        <v>14</v>
      </c>
      <c r="X69" s="49"/>
      <c r="Y69" s="78"/>
      <c r="Z69" s="50"/>
      <c r="AA69" s="78"/>
      <c r="AB69" s="49" t="s">
        <v>385</v>
      </c>
      <c r="AC69" s="53">
        <v>6</v>
      </c>
      <c r="AD69" s="79"/>
      <c r="AE69" s="90"/>
      <c r="AF69" s="72"/>
      <c r="AG69" s="72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390</v>
      </c>
      <c r="W70" s="78">
        <v>1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  <c r="AG70" s="72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462</v>
      </c>
      <c r="W71" s="53"/>
      <c r="X71" s="49"/>
      <c r="Y71" s="78"/>
      <c r="Z71" s="50"/>
      <c r="AA71" s="78"/>
      <c r="AB71" s="49" t="s">
        <v>388</v>
      </c>
      <c r="AC71" s="78">
        <v>12</v>
      </c>
      <c r="AD71" s="79"/>
      <c r="AE71" s="90"/>
      <c r="AF71" s="72"/>
      <c r="AG71" s="72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2" t="s">
        <v>283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  <c r="AG72" s="72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57" t="s">
        <v>480</v>
      </c>
      <c r="W73" s="53">
        <v>2</v>
      </c>
      <c r="X73" s="49"/>
      <c r="Y73" s="78"/>
      <c r="Z73" s="50"/>
      <c r="AA73" s="78"/>
      <c r="AB73" s="49" t="s">
        <v>391</v>
      </c>
      <c r="AC73" s="78">
        <v>25</v>
      </c>
      <c r="AD73" s="79"/>
      <c r="AE73" s="90"/>
      <c r="AF73" s="72"/>
      <c r="AG73" s="72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2" t="s">
        <v>461</v>
      </c>
      <c r="W74" s="78"/>
      <c r="X74" s="49"/>
      <c r="Y74" s="78"/>
      <c r="Z74" s="50"/>
      <c r="AA74" s="78"/>
      <c r="AB74" s="49" t="s">
        <v>392</v>
      </c>
      <c r="AC74" s="53">
        <v>83</v>
      </c>
      <c r="AD74" s="79"/>
      <c r="AE74" s="90"/>
      <c r="AF74" s="72"/>
      <c r="AG74" s="72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57" t="s">
        <v>460</v>
      </c>
      <c r="W75" s="78"/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  <c r="AG75" s="72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6" t="s">
        <v>485</v>
      </c>
      <c r="W76" s="53"/>
      <c r="X76" s="49"/>
      <c r="Y76" s="78"/>
      <c r="Z76" s="50"/>
      <c r="AA76" s="78"/>
      <c r="AB76" s="49" t="s">
        <v>394</v>
      </c>
      <c r="AC76" s="78">
        <v>3</v>
      </c>
      <c r="AD76" s="79"/>
      <c r="AE76" s="90"/>
      <c r="AF76" s="72"/>
      <c r="AG76" s="72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1" t="s">
        <v>476</v>
      </c>
      <c r="W77" s="53"/>
      <c r="X77" s="49"/>
      <c r="Y77" s="78"/>
      <c r="Z77" s="50"/>
      <c r="AA77" s="78"/>
      <c r="AB77" s="49" t="s">
        <v>395</v>
      </c>
      <c r="AC77" s="78">
        <v>10</v>
      </c>
      <c r="AD77" s="79"/>
      <c r="AE77" s="86"/>
      <c r="AF77" s="72"/>
      <c r="AG77" s="72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397</v>
      </c>
      <c r="W78" s="78"/>
      <c r="X78" s="49"/>
      <c r="Y78" s="78"/>
      <c r="Z78" s="50"/>
      <c r="AA78" s="78"/>
      <c r="AB78" s="50" t="s">
        <v>396</v>
      </c>
      <c r="AC78" s="78">
        <v>2</v>
      </c>
      <c r="AD78" s="79"/>
      <c r="AE78" s="86"/>
      <c r="AF78" s="72"/>
      <c r="AG78" s="72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439</v>
      </c>
      <c r="W79" s="78"/>
      <c r="X79" s="49"/>
      <c r="Y79" s="78"/>
      <c r="Z79" s="50"/>
      <c r="AA79" s="78"/>
      <c r="AB79" s="56" t="s">
        <v>472</v>
      </c>
      <c r="AC79" s="78">
        <v>3</v>
      </c>
      <c r="AD79" s="79"/>
      <c r="AE79" s="90"/>
      <c r="AF79" s="72"/>
      <c r="AG79" s="72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60" t="s">
        <v>486</v>
      </c>
      <c r="W80" s="78">
        <v>14</v>
      </c>
      <c r="X80" s="49"/>
      <c r="Y80" s="78"/>
      <c r="Z80" s="50"/>
      <c r="AA80" s="78"/>
      <c r="AB80" s="50"/>
      <c r="AC80" s="78"/>
      <c r="AD80" s="79"/>
      <c r="AE80" s="90"/>
      <c r="AF80" s="72"/>
      <c r="AG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399</v>
      </c>
      <c r="W81" s="78">
        <v>350</v>
      </c>
      <c r="X81" s="49"/>
      <c r="Y81" s="78"/>
      <c r="Z81" s="50"/>
      <c r="AA81" s="78"/>
      <c r="AB81" s="49"/>
      <c r="AC81" s="78"/>
      <c r="AD81" s="79"/>
      <c r="AE81" s="90"/>
      <c r="AF81" s="72"/>
      <c r="AG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400</v>
      </c>
      <c r="W82" s="78">
        <v>89</v>
      </c>
      <c r="X82" s="49"/>
      <c r="Y82" s="78"/>
      <c r="Z82" s="50"/>
      <c r="AA82" s="78"/>
      <c r="AB82" s="49"/>
      <c r="AC82" s="78"/>
      <c r="AD82" s="79"/>
      <c r="AE82" s="90"/>
      <c r="AF82" s="72"/>
      <c r="AG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49" t="s">
        <v>401</v>
      </c>
      <c r="W83" s="78">
        <v>247</v>
      </c>
      <c r="X83" s="49"/>
      <c r="Y83" s="78"/>
      <c r="Z83" s="50"/>
      <c r="AA83" s="78"/>
      <c r="AB83" s="50"/>
      <c r="AC83" s="78"/>
      <c r="AD83" s="79"/>
      <c r="AE83" s="90"/>
      <c r="AF83" s="72"/>
      <c r="AG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402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  <c r="AG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441</v>
      </c>
      <c r="W85" s="78">
        <v>266</v>
      </c>
      <c r="X85" s="49"/>
      <c r="Y85" s="78"/>
      <c r="Z85" s="50"/>
      <c r="AA85" s="78"/>
      <c r="AB85" s="49"/>
      <c r="AC85" s="78"/>
      <c r="AD85" s="79"/>
      <c r="AE85" s="90"/>
      <c r="AF85" s="72"/>
      <c r="AG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403</v>
      </c>
      <c r="W86" s="78">
        <v>25</v>
      </c>
      <c r="X86" s="49"/>
      <c r="Y86" s="78"/>
      <c r="Z86" s="50"/>
      <c r="AA86" s="78"/>
      <c r="AB86" s="49"/>
      <c r="AC86" s="78"/>
      <c r="AD86" s="79"/>
      <c r="AE86" s="90"/>
      <c r="AF86" s="72"/>
      <c r="AG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57" t="s">
        <v>404</v>
      </c>
      <c r="W87" s="78">
        <v>37</v>
      </c>
      <c r="X87" s="49"/>
      <c r="Y87" s="78"/>
      <c r="Z87" s="50"/>
      <c r="AA87" s="78"/>
      <c r="AB87" s="49"/>
      <c r="AC87" s="78"/>
      <c r="AD87" s="79"/>
      <c r="AE87" s="90"/>
      <c r="AF87" s="72"/>
      <c r="AG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57" t="s">
        <v>405</v>
      </c>
      <c r="W88" s="78">
        <v>133</v>
      </c>
      <c r="X88" s="49"/>
      <c r="Y88" s="78"/>
      <c r="Z88" s="50"/>
      <c r="AA88" s="78"/>
      <c r="AB88" s="49"/>
      <c r="AC88" s="78"/>
      <c r="AD88" s="79"/>
      <c r="AE88" s="90"/>
      <c r="AF88" s="72"/>
      <c r="AG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185</v>
      </c>
      <c r="W89" s="78">
        <v>30</v>
      </c>
      <c r="X89" s="49"/>
      <c r="Y89" s="78"/>
      <c r="Z89" s="50"/>
      <c r="AA89" s="78"/>
      <c r="AB89" s="49"/>
      <c r="AC89" s="78"/>
      <c r="AD89" s="54"/>
      <c r="AE89" s="90"/>
      <c r="AF89" s="72"/>
      <c r="AG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456</v>
      </c>
      <c r="W90" s="78">
        <v>52</v>
      </c>
      <c r="X90" s="49"/>
      <c r="Y90" s="78"/>
      <c r="Z90" s="50"/>
      <c r="AA90" s="78"/>
      <c r="AB90" s="49"/>
      <c r="AC90" s="78"/>
      <c r="AD90" s="54"/>
      <c r="AE90" s="90"/>
      <c r="AF90" s="72"/>
      <c r="AG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1" t="s">
        <v>481</v>
      </c>
      <c r="W91" s="53">
        <v>87</v>
      </c>
      <c r="X91" s="49"/>
      <c r="Y91" s="78"/>
      <c r="Z91" s="50"/>
      <c r="AA91" s="78"/>
      <c r="AB91" s="49"/>
      <c r="AC91" s="78"/>
      <c r="AD91" s="54"/>
      <c r="AE91" s="90"/>
      <c r="AF91" s="72"/>
      <c r="AG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406</v>
      </c>
      <c r="W92" s="78"/>
      <c r="X92" s="49"/>
      <c r="Y92" s="78"/>
      <c r="Z92" s="57"/>
      <c r="AA92" s="78"/>
      <c r="AB92" s="49"/>
      <c r="AC92" s="78"/>
      <c r="AD92" s="54"/>
      <c r="AE92" s="90"/>
      <c r="AF92" s="72"/>
      <c r="AG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407</v>
      </c>
      <c r="W93" s="78"/>
      <c r="X93" s="49"/>
      <c r="Y93" s="78"/>
      <c r="Z93" s="57"/>
      <c r="AA93" s="78"/>
      <c r="AB93" s="49"/>
      <c r="AC93" s="78"/>
      <c r="AD93" s="54"/>
      <c r="AE93" s="90"/>
      <c r="AF93" s="72"/>
      <c r="AG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188</v>
      </c>
      <c r="W94" s="53">
        <v>214</v>
      </c>
      <c r="X94" s="49"/>
      <c r="Y94" s="78"/>
      <c r="Z94" s="57"/>
      <c r="AA94" s="78"/>
      <c r="AB94" s="49"/>
      <c r="AC94" s="78"/>
      <c r="AD94" s="61"/>
      <c r="AE94" s="90"/>
      <c r="AF94" s="72"/>
      <c r="AG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189</v>
      </c>
      <c r="W95" s="78">
        <v>1</v>
      </c>
      <c r="X95" s="49"/>
      <c r="Y95" s="78"/>
      <c r="Z95" s="57"/>
      <c r="AA95" s="78"/>
      <c r="AB95" s="49"/>
      <c r="AC95" s="78"/>
      <c r="AD95" s="61"/>
      <c r="AE95" s="90"/>
      <c r="AF95" s="72"/>
      <c r="AG95" s="62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2" t="s">
        <v>408</v>
      </c>
      <c r="W96" s="78">
        <v>122</v>
      </c>
      <c r="X96" s="49"/>
      <c r="Y96" s="78"/>
      <c r="Z96" s="50"/>
      <c r="AA96" s="78"/>
      <c r="AB96" s="49"/>
      <c r="AC96" s="78"/>
      <c r="AD96" s="61"/>
      <c r="AE96" s="90"/>
      <c r="AF96" s="72"/>
      <c r="AG96" s="62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409</v>
      </c>
      <c r="W97" s="78">
        <v>284</v>
      </c>
      <c r="X97" s="49"/>
      <c r="Y97" s="78"/>
      <c r="Z97" s="50"/>
      <c r="AA97" s="78"/>
      <c r="AB97" s="49"/>
      <c r="AC97" s="78"/>
      <c r="AD97" s="103"/>
      <c r="AE97" s="90"/>
      <c r="AF97" s="72"/>
      <c r="AG97" s="62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49" t="s">
        <v>450</v>
      </c>
      <c r="W98" s="78">
        <v>295</v>
      </c>
      <c r="X98" s="49"/>
      <c r="Y98" s="78"/>
      <c r="Z98" s="50"/>
      <c r="AA98" s="78"/>
      <c r="AB98" s="49"/>
      <c r="AC98" s="78"/>
      <c r="AD98" s="61"/>
      <c r="AE98" s="90"/>
      <c r="AF98" s="72"/>
      <c r="AG98" s="62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2" t="s">
        <v>190</v>
      </c>
      <c r="W99" s="78">
        <v>162</v>
      </c>
      <c r="X99" s="49"/>
      <c r="Y99" s="78"/>
      <c r="Z99" s="50"/>
      <c r="AA99" s="78"/>
      <c r="AB99" s="49"/>
      <c r="AC99" s="78"/>
      <c r="AD99" s="61"/>
      <c r="AE99" s="90"/>
      <c r="AF99" s="72"/>
      <c r="AG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490</v>
      </c>
      <c r="W100" s="78"/>
      <c r="X100" s="49"/>
      <c r="Y100" s="78"/>
      <c r="Z100" s="50"/>
      <c r="AA100" s="78"/>
      <c r="AB100" s="49"/>
      <c r="AC100" s="78"/>
      <c r="AD100" s="61"/>
      <c r="AE100" s="90"/>
      <c r="AF100" s="72"/>
      <c r="AG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49" t="s">
        <v>491</v>
      </c>
      <c r="W101" s="78">
        <v>1</v>
      </c>
      <c r="X101" s="49"/>
      <c r="Y101" s="78"/>
      <c r="Z101" s="50"/>
      <c r="AA101" s="78"/>
      <c r="AB101" s="49"/>
      <c r="AC101" s="78"/>
      <c r="AD101" s="61"/>
      <c r="AE101" s="90"/>
      <c r="AF101" s="72"/>
      <c r="AG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49" t="s">
        <v>494</v>
      </c>
      <c r="W102" s="78"/>
      <c r="X102" s="49"/>
      <c r="Y102" s="78"/>
      <c r="Z102" s="50"/>
      <c r="AA102" s="78"/>
      <c r="AB102" s="49"/>
      <c r="AC102" s="78"/>
      <c r="AD102" s="61"/>
      <c r="AE102" s="90"/>
      <c r="AF102" s="72"/>
      <c r="AG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471</v>
      </c>
      <c r="W103" s="78"/>
      <c r="X103" s="49"/>
      <c r="Y103" s="78"/>
      <c r="Z103" s="50"/>
      <c r="AA103" s="78"/>
      <c r="AB103" s="49"/>
      <c r="AC103" s="78"/>
      <c r="AD103" s="61"/>
      <c r="AE103" s="90"/>
      <c r="AF103" s="72"/>
      <c r="AG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435</v>
      </c>
      <c r="W104" s="53"/>
      <c r="X104" s="49"/>
      <c r="Y104" s="78"/>
      <c r="Z104" s="50"/>
      <c r="AA104" s="78"/>
      <c r="AB104" s="49"/>
      <c r="AC104" s="78"/>
      <c r="AD104" s="61"/>
      <c r="AE104" s="90"/>
      <c r="AF104" s="72"/>
      <c r="AG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505</v>
      </c>
      <c r="W105" s="53"/>
      <c r="X105" s="49"/>
      <c r="Y105" s="78"/>
      <c r="Z105" s="50"/>
      <c r="AA105" s="78"/>
      <c r="AB105" s="49"/>
      <c r="AC105" s="78"/>
      <c r="AD105" s="61"/>
      <c r="AE105" s="90"/>
      <c r="AF105" s="72"/>
      <c r="AG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509</v>
      </c>
      <c r="W106" s="53">
        <v>1</v>
      </c>
      <c r="X106" s="49"/>
      <c r="Y106" s="78"/>
      <c r="Z106" s="50"/>
      <c r="AA106" s="78"/>
      <c r="AB106" s="49"/>
      <c r="AC106" s="78"/>
      <c r="AD106" s="61"/>
      <c r="AE106" s="90"/>
      <c r="AF106" s="72"/>
      <c r="AG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1"/>
      <c r="W107" s="53"/>
      <c r="X107" s="49"/>
      <c r="Y107" s="78"/>
      <c r="Z107" s="50"/>
      <c r="AA107" s="78"/>
      <c r="AB107" s="49"/>
      <c r="AC107" s="78"/>
      <c r="AD107" s="61"/>
      <c r="AE107" s="90"/>
      <c r="AF107" s="72"/>
      <c r="AG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1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  <c r="AG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1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  <c r="AG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1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  <c r="AG110" s="72"/>
    </row>
    <row r="111" spans="1:33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  <c r="AG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  <c r="AG112" s="72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49"/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  <c r="AG113" s="72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56" t="s">
        <v>493</v>
      </c>
      <c r="I114" s="78">
        <v>148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  <c r="AG114" s="72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56" t="s">
        <v>489</v>
      </c>
      <c r="I115" s="78">
        <v>56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  <c r="AG115" s="72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8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37</v>
      </c>
      <c r="V116" s="49"/>
      <c r="W116" s="78"/>
      <c r="X116" s="49"/>
      <c r="Y116" s="78"/>
      <c r="Z116" s="50"/>
      <c r="AA116" s="78"/>
      <c r="AB116" s="49"/>
      <c r="AC116" s="78"/>
      <c r="AD116" s="91">
        <v>6582</v>
      </c>
      <c r="AE116" s="90"/>
      <c r="AF116" s="72"/>
      <c r="AG116" s="72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26</v>
      </c>
      <c r="N117" s="49"/>
      <c r="O117" s="78"/>
      <c r="P117" s="49"/>
      <c r="Q117" s="78"/>
      <c r="R117" s="49" t="s">
        <v>411</v>
      </c>
      <c r="S117" s="78">
        <v>27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  <c r="AG117" s="72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>
        <v>1</v>
      </c>
      <c r="T118" s="49" t="s">
        <v>12</v>
      </c>
      <c r="U118" s="78">
        <v>1</v>
      </c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>
        <v>6</v>
      </c>
      <c r="AD118" s="93">
        <f>IF(ISERROR(AD119/AD116),"",AD119/AD116)</f>
        <v>0.91643877240960192</v>
      </c>
      <c r="AE118" s="90"/>
      <c r="AF118" s="72"/>
      <c r="AG118" s="72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411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819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353</v>
      </c>
      <c r="N119" s="55" t="s">
        <v>44</v>
      </c>
      <c r="O119" s="95">
        <f>SUBTOTAL(9,O51:O118)</f>
        <v>147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520</v>
      </c>
      <c r="T119" s="55" t="s">
        <v>47</v>
      </c>
      <c r="U119" s="95">
        <f>SUBTOTAL(9,U51:U118)</f>
        <v>88</v>
      </c>
      <c r="V119" s="55" t="s">
        <v>48</v>
      </c>
      <c r="W119" s="95">
        <f>SUBTOTAL(9,W51:W118)</f>
        <v>2627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1067</v>
      </c>
      <c r="AD119" s="96">
        <f>SUM(B119:AC119)</f>
        <v>6032</v>
      </c>
      <c r="AE119" s="97" t="s">
        <v>107</v>
      </c>
      <c r="AF119" s="72"/>
      <c r="AG119" s="72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  <c r="AG120" s="72"/>
    </row>
    <row r="121" spans="1:33" ht="15.75" customHeight="1">
      <c r="A121" s="85"/>
      <c r="B121" s="49" t="s">
        <v>414</v>
      </c>
      <c r="C121" s="78">
        <v>13</v>
      </c>
      <c r="D121" s="49" t="s">
        <v>415</v>
      </c>
      <c r="E121" s="78">
        <v>5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119</v>
      </c>
      <c r="N121" s="49" t="s">
        <v>416</v>
      </c>
      <c r="O121" s="78">
        <v>11</v>
      </c>
      <c r="P121" s="49"/>
      <c r="Q121" s="78"/>
      <c r="R121" s="49" t="s">
        <v>333</v>
      </c>
      <c r="S121" s="78">
        <v>59</v>
      </c>
      <c r="T121" s="49" t="s">
        <v>417</v>
      </c>
      <c r="U121" s="78"/>
      <c r="V121" s="49" t="s">
        <v>341</v>
      </c>
      <c r="W121" s="78">
        <v>77</v>
      </c>
      <c r="X121" s="49"/>
      <c r="Y121" s="78"/>
      <c r="Z121" s="50"/>
      <c r="AA121" s="78"/>
      <c r="AB121" s="49" t="s">
        <v>425</v>
      </c>
      <c r="AC121" s="78">
        <v>6</v>
      </c>
      <c r="AD121" s="79"/>
      <c r="AE121" s="86"/>
      <c r="AF121" s="72"/>
      <c r="AG121" s="72"/>
    </row>
    <row r="122" spans="1:33" ht="15.75" customHeight="1">
      <c r="A122" s="85"/>
      <c r="B122" s="49" t="s">
        <v>418</v>
      </c>
      <c r="C122" s="78"/>
      <c r="D122" s="56" t="s">
        <v>469</v>
      </c>
      <c r="E122" s="78">
        <v>3</v>
      </c>
      <c r="F122" s="49"/>
      <c r="G122" s="78"/>
      <c r="H122" s="49" t="s">
        <v>371</v>
      </c>
      <c r="I122" s="78">
        <v>173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424</v>
      </c>
      <c r="S122" s="78">
        <v>146</v>
      </c>
      <c r="T122" s="104" t="s">
        <v>421</v>
      </c>
      <c r="U122" s="78">
        <v>36</v>
      </c>
      <c r="V122" s="49" t="s">
        <v>398</v>
      </c>
      <c r="W122" s="78">
        <v>209</v>
      </c>
      <c r="X122" s="49"/>
      <c r="Y122" s="78"/>
      <c r="Z122" s="50"/>
      <c r="AA122" s="78"/>
      <c r="AB122" s="49" t="s">
        <v>384</v>
      </c>
      <c r="AC122" s="78">
        <v>10</v>
      </c>
      <c r="AD122" s="79"/>
      <c r="AE122" s="86"/>
      <c r="AF122" s="72"/>
      <c r="AG122" s="72"/>
    </row>
    <row r="123" spans="1:33" ht="15.75" customHeight="1">
      <c r="A123" s="85" t="s">
        <v>65</v>
      </c>
      <c r="B123" s="49" t="s">
        <v>422</v>
      </c>
      <c r="C123" s="78">
        <v>72</v>
      </c>
      <c r="D123" s="50"/>
      <c r="E123" s="78"/>
      <c r="F123" s="49"/>
      <c r="G123" s="78"/>
      <c r="H123" s="49" t="s">
        <v>427</v>
      </c>
      <c r="I123" s="78">
        <v>251</v>
      </c>
      <c r="J123" s="49"/>
      <c r="K123" s="78"/>
      <c r="L123" s="50"/>
      <c r="M123" s="78"/>
      <c r="N123" s="59"/>
      <c r="O123" s="50"/>
      <c r="P123" s="49"/>
      <c r="Q123" s="78"/>
      <c r="R123" s="49" t="s">
        <v>334</v>
      </c>
      <c r="S123" s="78">
        <v>12</v>
      </c>
      <c r="T123" s="49" t="s">
        <v>426</v>
      </c>
      <c r="U123" s="78">
        <v>93</v>
      </c>
      <c r="V123" s="50" t="s">
        <v>331</v>
      </c>
      <c r="W123" s="78">
        <v>36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  <c r="AG123" s="72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428</v>
      </c>
      <c r="S124" s="78"/>
      <c r="T124" s="50" t="s">
        <v>345</v>
      </c>
      <c r="U124" s="78">
        <v>61</v>
      </c>
      <c r="V124" s="59" t="s">
        <v>316</v>
      </c>
      <c r="W124" s="50">
        <v>237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  <c r="AG124" s="72"/>
    </row>
    <row r="125" spans="1:33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56" t="s">
        <v>20</v>
      </c>
      <c r="S125" s="78"/>
      <c r="T125" s="50" t="s">
        <v>429</v>
      </c>
      <c r="U125" s="78">
        <v>140</v>
      </c>
      <c r="V125" s="49" t="s">
        <v>444</v>
      </c>
      <c r="W125" s="78">
        <v>1</v>
      </c>
      <c r="X125" s="49"/>
      <c r="Y125" s="78"/>
      <c r="Z125" s="50"/>
      <c r="AA125" s="78"/>
      <c r="AB125" s="49"/>
      <c r="AC125" s="78"/>
      <c r="AD125" s="79"/>
      <c r="AE125" s="86" t="s">
        <v>66</v>
      </c>
      <c r="AF125" s="72"/>
      <c r="AG125" s="72"/>
    </row>
    <row r="126" spans="1:33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 t="s">
        <v>430</v>
      </c>
      <c r="U126" s="78"/>
      <c r="V126" s="49" t="s">
        <v>431</v>
      </c>
      <c r="W126" s="78">
        <v>1</v>
      </c>
      <c r="X126" s="49"/>
      <c r="Y126" s="78"/>
      <c r="Z126" s="50"/>
      <c r="AA126" s="78"/>
      <c r="AB126" s="49"/>
      <c r="AC126" s="78"/>
      <c r="AD126" s="79"/>
      <c r="AE126" s="86"/>
      <c r="AF126" s="72"/>
      <c r="AG126" s="72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223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  <c r="AG127" s="72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145</v>
      </c>
      <c r="X128" s="49"/>
      <c r="Y128" s="78"/>
      <c r="Z128" s="50"/>
      <c r="AA128" s="78"/>
      <c r="AB128" s="50"/>
      <c r="AC128" s="78"/>
      <c r="AD128" s="79"/>
      <c r="AE128" s="86"/>
      <c r="AF128" s="72"/>
      <c r="AG128" s="72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122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  <c r="AG129" s="72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49"/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  <c r="AG130" s="72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  <c r="AG131" s="72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  <c r="AG132" s="72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  <c r="AG133" s="72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  <c r="AG134" s="72"/>
    </row>
    <row r="135" spans="1:33" ht="18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  <c r="AG135" s="72"/>
    </row>
    <row r="136" spans="1:33" ht="18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  <c r="AG136" s="72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  <c r="AG137" s="72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  <c r="AG138" s="72"/>
    </row>
    <row r="139" spans="1:33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  <c r="AG139" s="72"/>
    </row>
    <row r="140" spans="1:33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  <c r="AG140" s="72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  <c r="AG141" s="72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3235</v>
      </c>
      <c r="AE142" s="90"/>
      <c r="AF142" s="72"/>
      <c r="AG142" s="72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49"/>
      <c r="U143" s="78"/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  <c r="AG143" s="72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5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0.70108191653786711</v>
      </c>
      <c r="AE144" s="90"/>
      <c r="AF144" s="72"/>
      <c r="AG144" s="72"/>
    </row>
    <row r="145" spans="1:33" ht="15.75" customHeight="1">
      <c r="A145" s="99" t="s">
        <v>122</v>
      </c>
      <c r="B145" s="63" t="s">
        <v>39</v>
      </c>
      <c r="C145" s="106">
        <f>SUBTOTAL(9,C120:C144)</f>
        <v>85</v>
      </c>
      <c r="D145" s="63" t="s">
        <v>436</v>
      </c>
      <c r="E145" s="106">
        <f>SUBTOTAL(9,E120:E144)</f>
        <v>8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424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119</v>
      </c>
      <c r="N145" s="63" t="s">
        <v>44</v>
      </c>
      <c r="O145" s="106">
        <f>SUBTOTAL(9,O120:O144)</f>
        <v>11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217</v>
      </c>
      <c r="T145" s="63" t="s">
        <v>47</v>
      </c>
      <c r="U145" s="106">
        <f>SUBTOTAL(9,U120:U144)</f>
        <v>335</v>
      </c>
      <c r="V145" s="63" t="s">
        <v>48</v>
      </c>
      <c r="W145" s="106">
        <f>SUBTOTAL(9,W120:W144)</f>
        <v>1051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18</v>
      </c>
      <c r="AD145" s="107">
        <f>SUM(B145:AC145)</f>
        <v>2268</v>
      </c>
      <c r="AE145" s="100" t="s">
        <v>122</v>
      </c>
      <c r="AF145" s="98"/>
      <c r="AG145" s="98"/>
    </row>
    <row r="146" spans="1:33" ht="15.75" customHeight="1">
      <c r="A146" s="108" t="s">
        <v>123</v>
      </c>
      <c r="B146" s="64" t="s">
        <v>124</v>
      </c>
      <c r="C146" s="109">
        <f>C25+C33+C38+C50+C119+C145</f>
        <v>89</v>
      </c>
      <c r="D146" s="64" t="s">
        <v>437</v>
      </c>
      <c r="E146" s="109">
        <f>E25+E33+E38+E50+E119+E145</f>
        <v>419</v>
      </c>
      <c r="F146" s="64" t="s">
        <v>125</v>
      </c>
      <c r="G146" s="109">
        <f>G25+G33+G38+G50+G119+G145</f>
        <v>206</v>
      </c>
      <c r="H146" s="64" t="s">
        <v>270</v>
      </c>
      <c r="I146" s="109">
        <f>I25+I33+I38+I50+I119+I145</f>
        <v>1244</v>
      </c>
      <c r="J146" s="64" t="s">
        <v>271</v>
      </c>
      <c r="K146" s="109">
        <f>K25+K33+K38+K50+K119+K145</f>
        <v>348</v>
      </c>
      <c r="L146" s="64" t="s">
        <v>272</v>
      </c>
      <c r="M146" s="109">
        <f>M25+M33+M38+M50+M119+M145</f>
        <v>487</v>
      </c>
      <c r="N146" s="64" t="s">
        <v>126</v>
      </c>
      <c r="O146" s="109">
        <f>O25+O33+O38+O50+O119+O145</f>
        <v>174</v>
      </c>
      <c r="P146" s="64" t="s">
        <v>127</v>
      </c>
      <c r="Q146" s="109">
        <f>Q25+Q33+Q38+Q50+Q119+Q145</f>
        <v>286</v>
      </c>
      <c r="R146" s="64" t="s">
        <v>128</v>
      </c>
      <c r="S146" s="109">
        <f>S25+S33+S38+S50+S119+S145</f>
        <v>933</v>
      </c>
      <c r="T146" s="64" t="s">
        <v>273</v>
      </c>
      <c r="U146" s="109">
        <f>U25+U33+U38+U50+U119+U145</f>
        <v>426</v>
      </c>
      <c r="V146" s="64" t="s">
        <v>274</v>
      </c>
      <c r="W146" s="109">
        <f>W25+W33+W38+W50+W119+W145</f>
        <v>4002</v>
      </c>
      <c r="X146" s="64" t="s">
        <v>277</v>
      </c>
      <c r="Y146" s="109">
        <f>Y25+Y33+Y38+Y50+Y119+Y145</f>
        <v>51</v>
      </c>
      <c r="Z146" s="64" t="s">
        <v>129</v>
      </c>
      <c r="AA146" s="109">
        <f>AA25+AA33+AA38+AA50+AA119+AA145</f>
        <v>61</v>
      </c>
      <c r="AB146" s="64" t="s">
        <v>130</v>
      </c>
      <c r="AC146" s="109">
        <f>AC25+AC33+AC38+AC50+AC119+AC145</f>
        <v>1106</v>
      </c>
      <c r="AD146" s="110">
        <f>SUM(C146:AC146)</f>
        <v>9832</v>
      </c>
      <c r="AE146" s="111" t="s">
        <v>123</v>
      </c>
      <c r="AF146" s="98"/>
      <c r="AG146" s="98"/>
    </row>
    <row r="147" spans="1:33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  <c r="AG147" s="98"/>
    </row>
    <row r="148" spans="1:33" ht="15.75" customHeight="1">
      <c r="A148" s="113" t="s">
        <v>131</v>
      </c>
      <c r="B148" s="65" t="s">
        <v>132</v>
      </c>
      <c r="C148" s="114">
        <v>87</v>
      </c>
      <c r="D148" s="65" t="s">
        <v>438</v>
      </c>
      <c r="E148" s="114">
        <v>578</v>
      </c>
      <c r="F148" s="65" t="s">
        <v>133</v>
      </c>
      <c r="G148" s="114">
        <v>125</v>
      </c>
      <c r="H148" s="65" t="s">
        <v>134</v>
      </c>
      <c r="I148" s="114">
        <v>1500</v>
      </c>
      <c r="J148" s="65" t="s">
        <v>135</v>
      </c>
      <c r="K148" s="114">
        <v>321</v>
      </c>
      <c r="L148" s="66" t="s">
        <v>136</v>
      </c>
      <c r="M148" s="114">
        <v>571</v>
      </c>
      <c r="N148" s="66" t="s">
        <v>137</v>
      </c>
      <c r="O148" s="114">
        <v>113</v>
      </c>
      <c r="P148" s="66" t="s">
        <v>138</v>
      </c>
      <c r="Q148" s="114">
        <v>318</v>
      </c>
      <c r="R148" s="66" t="s">
        <v>139</v>
      </c>
      <c r="S148" s="114">
        <v>945</v>
      </c>
      <c r="T148" s="65" t="s">
        <v>140</v>
      </c>
      <c r="U148" s="114">
        <v>387</v>
      </c>
      <c r="V148" s="65" t="s">
        <v>141</v>
      </c>
      <c r="W148" s="114">
        <v>5298</v>
      </c>
      <c r="X148" s="66" t="s">
        <v>276</v>
      </c>
      <c r="Y148" s="114">
        <v>43</v>
      </c>
      <c r="Z148" s="65" t="s">
        <v>142</v>
      </c>
      <c r="AA148" s="114">
        <v>50</v>
      </c>
      <c r="AB148" s="65" t="s">
        <v>143</v>
      </c>
      <c r="AC148" s="114">
        <v>1323</v>
      </c>
      <c r="AD148" s="115">
        <f>SUM(C148:AC148)</f>
        <v>11659</v>
      </c>
      <c r="AE148" s="116" t="s">
        <v>131</v>
      </c>
      <c r="AF148" s="98"/>
      <c r="AG148" s="98"/>
    </row>
    <row r="149" spans="1:33" ht="15.75" customHeight="1">
      <c r="A149" s="117" t="s">
        <v>144</v>
      </c>
      <c r="B149" s="317">
        <f>IF(ISERROR(C146/C148),"-",C146/C148)</f>
        <v>1.0229885057471264</v>
      </c>
      <c r="C149" s="318"/>
      <c r="D149" s="317">
        <f>IF(ISERROR(E146/E148),"-",E146/E148)</f>
        <v>0.72491349480968859</v>
      </c>
      <c r="E149" s="318"/>
      <c r="F149" s="317">
        <f>IF(ISERROR(G146/G148),"-",G146/G148)</f>
        <v>1.6479999999999999</v>
      </c>
      <c r="G149" s="318"/>
      <c r="H149" s="317">
        <f>IF(ISERROR(I146/I148),"-",I146/I148)</f>
        <v>0.82933333333333337</v>
      </c>
      <c r="I149" s="318"/>
      <c r="J149" s="317">
        <f>IF(ISERROR(K146/K148),"-",K146/K148)</f>
        <v>1.0841121495327102</v>
      </c>
      <c r="K149" s="318"/>
      <c r="L149" s="317">
        <f>IF(ISERROR(M146/M148),"-",M146/M148)</f>
        <v>0.8528896672504378</v>
      </c>
      <c r="M149" s="318"/>
      <c r="N149" s="317">
        <f>IF(ISERROR(O146/O148),"-",O146/O148)</f>
        <v>1.5398230088495575</v>
      </c>
      <c r="O149" s="318"/>
      <c r="P149" s="317">
        <f>IF(ISERROR(Q146/Q148),"-",Q146/Q148)</f>
        <v>0.89937106918238996</v>
      </c>
      <c r="Q149" s="318"/>
      <c r="R149" s="317">
        <f>IF(ISERROR(S146/S148),"-",S146/S148)</f>
        <v>0.98730158730158735</v>
      </c>
      <c r="S149" s="318"/>
      <c r="T149" s="317">
        <f>IF(ISERROR(U146/U148),"-",U146/U148)</f>
        <v>1.1007751937984496</v>
      </c>
      <c r="U149" s="318"/>
      <c r="V149" s="317">
        <f>IF(ISERROR(W146/W148),"-",W146/W148)</f>
        <v>0.75537938844847108</v>
      </c>
      <c r="W149" s="318"/>
      <c r="X149" s="317">
        <f>IF(ISERROR(Y146/Y148),"-",Y146/Y148)</f>
        <v>1.1860465116279071</v>
      </c>
      <c r="Y149" s="318"/>
      <c r="Z149" s="317">
        <f>IF(ISERROR(AA146/AA148),"-",AA146/AA148)</f>
        <v>1.22</v>
      </c>
      <c r="AA149" s="318"/>
      <c r="AB149" s="317">
        <f>IF(ISERROR(AC146/AC148),"-",AC146/AC148)</f>
        <v>0.83597883597883593</v>
      </c>
      <c r="AC149" s="318"/>
      <c r="AD149" s="118">
        <f>IF(ISERROR(AD146/AD148),"-",AD146/AD148)</f>
        <v>0.84329702375846982</v>
      </c>
      <c r="AE149" s="119" t="s">
        <v>144</v>
      </c>
      <c r="AF149" s="98"/>
      <c r="AG149" s="98"/>
    </row>
    <row r="150" spans="1:33" ht="14.25" customHeight="1">
      <c r="A150" s="108" t="s">
        <v>145</v>
      </c>
      <c r="B150" s="321">
        <f>IF(ISERROR(C146/$AD$146),"-",C146/$AD$146)</f>
        <v>9.0520748576078114E-3</v>
      </c>
      <c r="C150" s="322"/>
      <c r="D150" s="321">
        <f>IF(ISERROR(E146/$AD$146),"-",E146/$AD$146)</f>
        <v>4.2615947925142394E-2</v>
      </c>
      <c r="E150" s="322"/>
      <c r="F150" s="321">
        <f>IF(ISERROR(G146/$AD$146),"-",G146/$AD$146)</f>
        <v>2.0951993490642799E-2</v>
      </c>
      <c r="G150" s="322"/>
      <c r="H150" s="323">
        <f>IF(ISERROR(I146/$AD$146),"-",I146/$AD$146)</f>
        <v>0.12652563059397884</v>
      </c>
      <c r="I150" s="324"/>
      <c r="J150" s="321">
        <f>IF(ISERROR(K146/$AD$146),"-",K146/$AD$146)</f>
        <v>3.5394629780309196E-2</v>
      </c>
      <c r="K150" s="322"/>
      <c r="L150" s="321">
        <f>IF(ISERROR(M146/$AD$146),"-",M146/$AD$146)</f>
        <v>4.9532139951179818E-2</v>
      </c>
      <c r="M150" s="322"/>
      <c r="N150" s="321">
        <f>IF(ISERROR(O146/$AD$146),"-",O146/$AD$146)</f>
        <v>1.7697314890154598E-2</v>
      </c>
      <c r="O150" s="322"/>
      <c r="P150" s="321">
        <f>IF(ISERROR(Q146/$AD$146),"-",Q146/$AD$146)</f>
        <v>2.9088689991863304E-2</v>
      </c>
      <c r="Q150" s="322"/>
      <c r="R150" s="323">
        <f>IF(ISERROR(S146/$AD$146),"-",S146/$AD$146)</f>
        <v>9.4894222945484136E-2</v>
      </c>
      <c r="S150" s="324"/>
      <c r="T150" s="321">
        <f>IF(ISERROR(U146/$AD$146),"-",U146/$AD$146)</f>
        <v>4.3327908868999183E-2</v>
      </c>
      <c r="U150" s="322"/>
      <c r="V150" s="323">
        <f>IF(ISERROR(W146/$AD$146),"-",W146/$AD$146)</f>
        <v>0.40703824247355574</v>
      </c>
      <c r="W150" s="324"/>
      <c r="X150" s="321">
        <f>IF(ISERROR(Y146/$AD$146),"-",Y146/$AD$146)</f>
        <v>5.1871440195280713E-3</v>
      </c>
      <c r="Y150" s="322"/>
      <c r="Z150" s="321">
        <f>IF(ISERROR(AA146/$AD$146),"-",AA146/$AD$146)</f>
        <v>6.2042310821806348E-3</v>
      </c>
      <c r="AA150" s="322"/>
      <c r="AB150" s="321">
        <f>IF(ISERROR(AC146/$AD$146),"-",AC146/$AD$146)</f>
        <v>0.11248982912937347</v>
      </c>
      <c r="AC150" s="322"/>
      <c r="AD150" s="120">
        <f>SUM(B150:AB150)</f>
        <v>0.99999999999999989</v>
      </c>
      <c r="AE150" s="121" t="s">
        <v>145</v>
      </c>
      <c r="AF150" s="72"/>
      <c r="AG150" s="72"/>
    </row>
    <row r="151" spans="1:33" ht="27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  <c r="AG151" s="72"/>
    </row>
    <row r="152" spans="1:33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11659</v>
      </c>
      <c r="AE152" s="72"/>
      <c r="AF152" s="72"/>
      <c r="AG152" s="72"/>
    </row>
    <row r="153" spans="1:33" ht="14.25" customHeight="1">
      <c r="A153" s="122"/>
      <c r="B153" s="50"/>
      <c r="C153" s="123"/>
      <c r="D153" s="50"/>
      <c r="E153" s="123"/>
      <c r="F153" s="50"/>
      <c r="G153" s="123" t="s">
        <v>162</v>
      </c>
      <c r="H153" s="50"/>
      <c r="I153" s="123"/>
      <c r="J153" s="50"/>
      <c r="K153" s="123"/>
      <c r="L153" s="50"/>
      <c r="M153" s="123"/>
      <c r="N153" s="50"/>
      <c r="O153" s="123"/>
      <c r="P153" s="50"/>
      <c r="Q153" s="50"/>
      <c r="R153" s="50"/>
      <c r="S153" s="123"/>
      <c r="T153" s="320"/>
      <c r="U153" s="320"/>
      <c r="V153" s="50"/>
      <c r="W153" s="123"/>
      <c r="X153" s="50"/>
      <c r="Y153" s="123"/>
      <c r="Z153" s="68"/>
      <c r="AA153" s="68"/>
      <c r="AB153" s="50"/>
      <c r="AC153" s="50"/>
      <c r="AD153" s="62"/>
      <c r="AE153" s="72"/>
      <c r="AF153" s="72"/>
      <c r="AG153" s="72"/>
    </row>
    <row r="154" spans="1:33" ht="14.25" customHeight="1">
      <c r="A154" s="11"/>
      <c r="C154" s="12"/>
      <c r="E154" s="12"/>
      <c r="G154" s="12"/>
      <c r="I154" s="12"/>
      <c r="R154" s="332"/>
      <c r="S154" s="332"/>
      <c r="T154" s="12"/>
      <c r="U154" s="12"/>
      <c r="W154" s="12"/>
    </row>
    <row r="155" spans="1:33" ht="14.25" customHeight="1">
      <c r="A155" s="11"/>
      <c r="C155" s="12"/>
      <c r="E155" s="12"/>
      <c r="G155" s="12"/>
      <c r="I155" s="12"/>
      <c r="W155" s="12"/>
    </row>
    <row r="156" spans="1:33" ht="14.25" customHeight="1">
      <c r="A156" s="11"/>
      <c r="C156" s="12"/>
      <c r="E156" s="12"/>
      <c r="G156" s="12"/>
      <c r="I156" s="12"/>
      <c r="W156" s="12"/>
    </row>
    <row r="157" spans="1:33" ht="14.25" customHeight="1">
      <c r="A157" s="11"/>
      <c r="C157" s="12"/>
      <c r="E157" s="12"/>
      <c r="G157" s="12"/>
      <c r="W157" s="12"/>
    </row>
    <row r="158" spans="1:33" ht="14.25" customHeight="1">
      <c r="A158" s="11"/>
      <c r="C158" s="12"/>
      <c r="E158" s="12"/>
      <c r="G158" s="12"/>
      <c r="W158" s="12"/>
      <c r="AC158" s="26"/>
    </row>
    <row r="159" spans="1:33">
      <c r="A159" s="11"/>
      <c r="C159" s="12"/>
      <c r="E159" s="12"/>
      <c r="W159" s="12"/>
    </row>
    <row r="160" spans="1:33">
      <c r="A160" s="11"/>
      <c r="C160" s="12"/>
      <c r="E160" s="12"/>
      <c r="W160" s="1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C164" s="12"/>
      <c r="E164" s="12"/>
      <c r="W164" s="12"/>
    </row>
    <row r="165" spans="1:23"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E172" s="12"/>
      <c r="W172" s="12"/>
    </row>
    <row r="173" spans="1:23">
      <c r="E173" s="12"/>
    </row>
    <row r="174" spans="1:23">
      <c r="E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</sheetData>
  <sheetProtection selectLockedCells="1" selectUnlockedCells="1"/>
  <mergeCells count="48">
    <mergeCell ref="AB151:AD151"/>
    <mergeCell ref="N150:O150"/>
    <mergeCell ref="P150:Q150"/>
    <mergeCell ref="R150:S150"/>
    <mergeCell ref="T150:U150"/>
    <mergeCell ref="V150:W150"/>
    <mergeCell ref="X150:Y150"/>
    <mergeCell ref="AB149:AC149"/>
    <mergeCell ref="B150:C150"/>
    <mergeCell ref="D150:E150"/>
    <mergeCell ref="F150:G150"/>
    <mergeCell ref="H150:I150"/>
    <mergeCell ref="J150:K150"/>
    <mergeCell ref="L150:M150"/>
    <mergeCell ref="Z150:AA150"/>
    <mergeCell ref="AB150:AC150"/>
    <mergeCell ref="L149:M149"/>
    <mergeCell ref="N149:O149"/>
    <mergeCell ref="P149:Q149"/>
    <mergeCell ref="R149:S149"/>
    <mergeCell ref="B149:C149"/>
    <mergeCell ref="D149:E149"/>
    <mergeCell ref="F149:G149"/>
    <mergeCell ref="H149:I149"/>
    <mergeCell ref="J149:K149"/>
    <mergeCell ref="T153:U153"/>
    <mergeCell ref="R154:S154"/>
    <mergeCell ref="Z149:AA149"/>
    <mergeCell ref="T149:U149"/>
    <mergeCell ref="V149:W149"/>
    <mergeCell ref="X149:Y149"/>
    <mergeCell ref="Z151:AA151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Z3:AA3"/>
    <mergeCell ref="T3:U3"/>
    <mergeCell ref="V3:W3"/>
    <mergeCell ref="X3:Y3"/>
    <mergeCell ref="N3:O3"/>
    <mergeCell ref="R3:S3"/>
    <mergeCell ref="P3:Q3"/>
  </mergeCells>
  <phoneticPr fontId="3"/>
  <dataValidations count="1">
    <dataValidation type="list" allowBlank="1" showInputMessage="1" showErrorMessage="1" sqref="AD2" xr:uid="{00000000-0002-0000-0100-000000000000}">
      <formula1>年号</formula1>
    </dataValidation>
  </dataValidations>
  <hyperlinks>
    <hyperlink ref="AB151:AD151" r:id="rId1" display="kikaku@chibajihan.jp" xr:uid="{EE87B177-7BC5-4757-8CEB-B3EA1131C47E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5"/>
  </sheetPr>
  <dimension ref="A1:AB44"/>
  <sheetViews>
    <sheetView showGridLines="0" showZeros="0" view="pageBreakPreview" zoomScaleNormal="100" workbookViewId="0">
      <pane xSplit="2" ySplit="5" topLeftCell="I6" activePane="bottomRight" state="frozen"/>
      <selection activeCell="K25" sqref="K25"/>
      <selection pane="topRight" activeCell="K25" sqref="K25"/>
      <selection pane="bottomLeft" activeCell="K25" sqref="K25"/>
      <selection pane="bottomRight" activeCell="P3" sqref="P3"/>
    </sheetView>
  </sheetViews>
  <sheetFormatPr defaultRowHeight="13.5"/>
  <cols>
    <col min="1" max="1" width="13.125" style="15" customWidth="1"/>
    <col min="2" max="2" width="6.25" style="15" customWidth="1"/>
    <col min="3" max="7" width="9" style="15"/>
    <col min="8" max="8" width="9" style="15" hidden="1" customWidth="1"/>
    <col min="9" max="10" width="9" style="15"/>
    <col min="11" max="11" width="9.375" style="15" customWidth="1"/>
    <col min="12" max="12" width="9" style="15"/>
    <col min="13" max="13" width="7.25" style="15" customWidth="1"/>
    <col min="14" max="15" width="9" style="15"/>
    <col min="16" max="16" width="7.25" style="15" customWidth="1"/>
    <col min="17" max="24" width="9" style="15"/>
    <col min="25" max="25" width="0" style="15" hidden="1" customWidth="1"/>
    <col min="26" max="27" width="9" style="15" hidden="1" customWidth="1"/>
    <col min="28" max="28" width="11.25" style="15" hidden="1" customWidth="1"/>
    <col min="29" max="29" width="0" style="15" hidden="1" customWidth="1"/>
    <col min="30" max="16384" width="9" style="15"/>
  </cols>
  <sheetData>
    <row r="1" spans="1:28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8" ht="12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530</v>
      </c>
      <c r="AA3" s="15" t="s">
        <v>193</v>
      </c>
      <c r="AB3" s="16">
        <v>2005.01</v>
      </c>
    </row>
    <row r="4" spans="1:28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  <c r="AA4" s="15" t="s">
        <v>202</v>
      </c>
      <c r="AB4" s="16">
        <v>2005.02</v>
      </c>
    </row>
    <row r="5" spans="1:28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15" t="s">
        <v>206</v>
      </c>
      <c r="AB5" s="16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88</v>
      </c>
      <c r="H6" s="156"/>
      <c r="I6" s="155"/>
      <c r="J6" s="155"/>
      <c r="K6" s="157">
        <f t="shared" ref="K6:K33" si="0">SUM(C6:J6)</f>
        <v>88</v>
      </c>
      <c r="L6" s="375">
        <v>45</v>
      </c>
      <c r="M6" s="484">
        <f>IF(ISERROR(K6/L6),"",(K6/L6))</f>
        <v>1.9555555555555555</v>
      </c>
      <c r="N6" s="365">
        <v>921</v>
      </c>
      <c r="O6" s="348">
        <v>657</v>
      </c>
      <c r="P6" s="484">
        <f>IF(ISERROR(N6/O6),"",(N6/O6))</f>
        <v>1.4018264840182648</v>
      </c>
      <c r="AA6" s="15" t="s">
        <v>208</v>
      </c>
      <c r="AB6" s="16">
        <v>2005.04</v>
      </c>
    </row>
    <row r="7" spans="1:28" s="17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  <c r="AB7" s="18"/>
    </row>
    <row r="8" spans="1:28" ht="13.5" customHeight="1">
      <c r="A8" s="296" t="s">
        <v>4</v>
      </c>
      <c r="B8" s="297" t="s">
        <v>207</v>
      </c>
      <c r="C8" s="162"/>
      <c r="D8" s="162"/>
      <c r="E8" s="162">
        <v>900</v>
      </c>
      <c r="F8" s="162"/>
      <c r="G8" s="162">
        <v>446</v>
      </c>
      <c r="H8" s="163"/>
      <c r="I8" s="162"/>
      <c r="J8" s="162"/>
      <c r="K8" s="164">
        <f t="shared" si="0"/>
        <v>1346</v>
      </c>
      <c r="L8" s="347">
        <v>1300</v>
      </c>
      <c r="M8" s="486">
        <f>IF(ISERROR(K8/L8),"",(K8/L8))</f>
        <v>1.0353846153846153</v>
      </c>
      <c r="N8" s="363">
        <v>15039</v>
      </c>
      <c r="O8" s="341">
        <v>16870</v>
      </c>
      <c r="P8" s="486">
        <f>IF(ISERROR(N8/O8),"",(N8/O8))</f>
        <v>0.89146413752222886</v>
      </c>
      <c r="AA8" s="15" t="s">
        <v>210</v>
      </c>
      <c r="AB8" s="16">
        <v>2005.05</v>
      </c>
    </row>
    <row r="9" spans="1:28" s="17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  <c r="AB9" s="18"/>
    </row>
    <row r="10" spans="1:28" ht="13.5" customHeight="1">
      <c r="A10" s="296" t="s">
        <v>6</v>
      </c>
      <c r="B10" s="297" t="s">
        <v>207</v>
      </c>
      <c r="C10" s="162">
        <v>1</v>
      </c>
      <c r="D10" s="162"/>
      <c r="E10" s="162">
        <v>293</v>
      </c>
      <c r="F10" s="162">
        <v>12</v>
      </c>
      <c r="G10" s="162">
        <v>74</v>
      </c>
      <c r="H10" s="163"/>
      <c r="I10" s="162"/>
      <c r="J10" s="162"/>
      <c r="K10" s="164">
        <f t="shared" si="0"/>
        <v>380</v>
      </c>
      <c r="L10" s="347">
        <v>513</v>
      </c>
      <c r="M10" s="486">
        <f>IF(ISERROR(K10/L10),"",(K10/L10))</f>
        <v>0.7407407407407407</v>
      </c>
      <c r="N10" s="363">
        <v>4641</v>
      </c>
      <c r="O10" s="341">
        <v>4085</v>
      </c>
      <c r="P10" s="486">
        <f>IF(ISERROR(N10/O10),"",(N10/O10))</f>
        <v>1.1361077111383109</v>
      </c>
      <c r="AA10" s="15" t="s">
        <v>211</v>
      </c>
      <c r="AB10" s="16">
        <v>2005.06</v>
      </c>
    </row>
    <row r="11" spans="1:28" s="17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  <c r="AB11" s="18"/>
    </row>
    <row r="12" spans="1:28" ht="13.5" customHeight="1">
      <c r="A12" s="296" t="s">
        <v>215</v>
      </c>
      <c r="B12" s="297" t="s">
        <v>207</v>
      </c>
      <c r="C12" s="162"/>
      <c r="D12" s="162"/>
      <c r="E12" s="162">
        <v>75</v>
      </c>
      <c r="F12" s="162"/>
      <c r="G12" s="162">
        <v>18</v>
      </c>
      <c r="H12" s="163"/>
      <c r="I12" s="162"/>
      <c r="J12" s="162">
        <v>1</v>
      </c>
      <c r="K12" s="164">
        <f t="shared" si="0"/>
        <v>94</v>
      </c>
      <c r="L12" s="347">
        <v>168</v>
      </c>
      <c r="M12" s="486">
        <f>IF(ISERROR(K12/L12),"",(K12/L12))</f>
        <v>0.55952380952380953</v>
      </c>
      <c r="N12" s="363">
        <v>1605</v>
      </c>
      <c r="O12" s="341">
        <v>1335</v>
      </c>
      <c r="P12" s="486">
        <f>IF(ISERROR(N12/O12),"",(N12/O12))</f>
        <v>1.202247191011236</v>
      </c>
      <c r="AA12" s="15" t="s">
        <v>212</v>
      </c>
      <c r="AB12" s="16">
        <v>2005.07</v>
      </c>
    </row>
    <row r="13" spans="1:28" s="17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  <c r="AB13" s="18"/>
    </row>
    <row r="14" spans="1:28" ht="13.5" customHeight="1">
      <c r="A14" s="296" t="s">
        <v>218</v>
      </c>
      <c r="B14" s="297" t="s">
        <v>207</v>
      </c>
      <c r="C14" s="162">
        <v>11</v>
      </c>
      <c r="D14" s="162">
        <v>1</v>
      </c>
      <c r="E14" s="162">
        <v>388</v>
      </c>
      <c r="F14" s="162">
        <v>143</v>
      </c>
      <c r="G14" s="162">
        <v>208</v>
      </c>
      <c r="H14" s="163"/>
      <c r="I14" s="162">
        <v>17</v>
      </c>
      <c r="J14" s="162"/>
      <c r="K14" s="164">
        <f t="shared" si="0"/>
        <v>768</v>
      </c>
      <c r="L14" s="347">
        <v>1225</v>
      </c>
      <c r="M14" s="486">
        <f>IF(ISERROR(K14/L14),"",(K14/L14))</f>
        <v>0.62693877551020405</v>
      </c>
      <c r="N14" s="363">
        <v>11234</v>
      </c>
      <c r="O14" s="341">
        <v>13187</v>
      </c>
      <c r="P14" s="486">
        <f>IF(ISERROR(N14/O14),"",(N14/O14))</f>
        <v>0.85189959808902704</v>
      </c>
      <c r="AA14" s="15" t="s">
        <v>213</v>
      </c>
      <c r="AB14" s="16">
        <v>2005.08</v>
      </c>
    </row>
    <row r="15" spans="1:28" s="17" customFormat="1" ht="13.5" customHeight="1">
      <c r="A15" s="298"/>
      <c r="B15" s="299" t="s">
        <v>209</v>
      </c>
      <c r="C15" s="159"/>
      <c r="D15" s="159"/>
      <c r="E15" s="159"/>
      <c r="F15" s="159">
        <v>2</v>
      </c>
      <c r="G15" s="159"/>
      <c r="H15" s="160"/>
      <c r="I15" s="159">
        <v>1</v>
      </c>
      <c r="J15" s="159"/>
      <c r="K15" s="161">
        <f t="shared" si="0"/>
        <v>3</v>
      </c>
      <c r="L15" s="344"/>
      <c r="M15" s="485"/>
      <c r="N15" s="364"/>
      <c r="O15" s="342"/>
      <c r="P15" s="485"/>
      <c r="AB15" s="18"/>
    </row>
    <row r="16" spans="1:28" ht="13.5" customHeight="1">
      <c r="A16" s="296" t="s">
        <v>319</v>
      </c>
      <c r="B16" s="297" t="s">
        <v>207</v>
      </c>
      <c r="C16" s="162"/>
      <c r="D16" s="162"/>
      <c r="E16" s="162">
        <v>354</v>
      </c>
      <c r="F16" s="162"/>
      <c r="G16" s="162">
        <v>22</v>
      </c>
      <c r="H16" s="163"/>
      <c r="I16" s="162"/>
      <c r="J16" s="162"/>
      <c r="K16" s="164">
        <f t="shared" si="0"/>
        <v>376</v>
      </c>
      <c r="L16" s="347">
        <v>442</v>
      </c>
      <c r="M16" s="486">
        <f>IF(ISERROR(K16/L16),"",(K16/L16))</f>
        <v>0.85067873303167418</v>
      </c>
      <c r="N16" s="363">
        <v>5060</v>
      </c>
      <c r="O16" s="341">
        <v>4892</v>
      </c>
      <c r="P16" s="486">
        <f>IF(ISERROR(N16/O16),"",(N16/O16))</f>
        <v>1.0343417825020442</v>
      </c>
      <c r="AA16" s="15" t="s">
        <v>214</v>
      </c>
      <c r="AB16" s="16">
        <v>2005.09</v>
      </c>
    </row>
    <row r="17" spans="1:28" s="17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  <c r="AB17" s="18"/>
    </row>
    <row r="18" spans="1:28" ht="13.5" customHeight="1">
      <c r="A18" s="296" t="s">
        <v>10</v>
      </c>
      <c r="B18" s="297" t="s">
        <v>207</v>
      </c>
      <c r="C18" s="162"/>
      <c r="D18" s="162"/>
      <c r="E18" s="162">
        <v>60</v>
      </c>
      <c r="F18" s="162"/>
      <c r="G18" s="162">
        <v>377</v>
      </c>
      <c r="H18" s="163"/>
      <c r="I18" s="162">
        <v>3</v>
      </c>
      <c r="J18" s="162"/>
      <c r="K18" s="164">
        <f t="shared" si="0"/>
        <v>440</v>
      </c>
      <c r="L18" s="347">
        <v>430</v>
      </c>
      <c r="M18" s="486">
        <f>IF(ISERROR(K18/L18),"",(K18/L18))</f>
        <v>1.0232558139534884</v>
      </c>
      <c r="N18" s="363">
        <v>5116</v>
      </c>
      <c r="O18" s="341">
        <v>5157</v>
      </c>
      <c r="P18" s="486">
        <f>IF(ISERROR(N18/O18),"",(N18/O18))</f>
        <v>0.99204964126430095</v>
      </c>
      <c r="AB18" s="16"/>
    </row>
    <row r="19" spans="1:28" s="17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  <c r="AA19" s="17" t="s">
        <v>216</v>
      </c>
      <c r="AB19" s="18" t="s">
        <v>236</v>
      </c>
    </row>
    <row r="20" spans="1:28" ht="13.5" customHeight="1">
      <c r="A20" s="300" t="s">
        <v>11</v>
      </c>
      <c r="B20" s="297" t="s">
        <v>207</v>
      </c>
      <c r="C20" s="165">
        <v>25</v>
      </c>
      <c r="D20" s="165">
        <v>5</v>
      </c>
      <c r="E20" s="165">
        <v>3079</v>
      </c>
      <c r="F20" s="165">
        <v>498</v>
      </c>
      <c r="G20" s="165">
        <v>1628</v>
      </c>
      <c r="H20" s="166"/>
      <c r="I20" s="165">
        <v>55</v>
      </c>
      <c r="J20" s="165"/>
      <c r="K20" s="167">
        <f t="shared" si="0"/>
        <v>5290</v>
      </c>
      <c r="L20" s="347">
        <v>5510</v>
      </c>
      <c r="M20" s="486">
        <f>IF(ISERROR(K20/L20),"",(K20/L20))</f>
        <v>0.96007259528130673</v>
      </c>
      <c r="N20" s="363">
        <v>55876</v>
      </c>
      <c r="O20" s="341">
        <v>55886</v>
      </c>
      <c r="P20" s="486">
        <f>IF(ISERROR(N20/O20),"",(N20/O20))</f>
        <v>0.99982106430948714</v>
      </c>
      <c r="AB20" s="16"/>
    </row>
    <row r="21" spans="1:28" s="17" customFormat="1" ht="13.5" customHeight="1">
      <c r="A21" s="202"/>
      <c r="B21" s="301" t="s">
        <v>209</v>
      </c>
      <c r="C21" s="168"/>
      <c r="D21" s="168"/>
      <c r="E21" s="168">
        <v>6</v>
      </c>
      <c r="F21" s="168">
        <v>4</v>
      </c>
      <c r="G21" s="168">
        <v>41</v>
      </c>
      <c r="H21" s="169"/>
      <c r="I21" s="168">
        <v>2</v>
      </c>
      <c r="J21" s="168"/>
      <c r="K21" s="170">
        <f t="shared" si="0"/>
        <v>53</v>
      </c>
      <c r="L21" s="402"/>
      <c r="M21" s="487"/>
      <c r="N21" s="404"/>
      <c r="O21" s="405"/>
      <c r="P21" s="487"/>
      <c r="AA21" s="17" t="s">
        <v>217</v>
      </c>
      <c r="AB21" s="18">
        <v>2005.11</v>
      </c>
    </row>
    <row r="22" spans="1:28" ht="13.5" customHeight="1">
      <c r="A22" s="302" t="s">
        <v>18</v>
      </c>
      <c r="B22" s="295" t="s">
        <v>207</v>
      </c>
      <c r="C22" s="162">
        <v>79</v>
      </c>
      <c r="D22" s="162">
        <v>9</v>
      </c>
      <c r="E22" s="162"/>
      <c r="F22" s="162">
        <v>6</v>
      </c>
      <c r="G22" s="162"/>
      <c r="H22" s="163"/>
      <c r="I22" s="162">
        <v>46</v>
      </c>
      <c r="J22" s="162"/>
      <c r="K22" s="164">
        <f t="shared" si="0"/>
        <v>140</v>
      </c>
      <c r="L22" s="343">
        <v>211</v>
      </c>
      <c r="M22" s="488">
        <f>IF(ISERROR(K22/L22),"",(K22/L22))</f>
        <v>0.6635071090047393</v>
      </c>
      <c r="N22" s="391">
        <v>1997</v>
      </c>
      <c r="O22" s="348">
        <v>2188</v>
      </c>
      <c r="P22" s="484">
        <f>IF(ISERROR(N22/O22),"",(N22/O22))</f>
        <v>0.91270566727605118</v>
      </c>
      <c r="AB22" s="16"/>
    </row>
    <row r="23" spans="1:28" s="17" customFormat="1" ht="13.5" customHeight="1">
      <c r="A23" s="298"/>
      <c r="B23" s="299" t="s">
        <v>209</v>
      </c>
      <c r="C23" s="159">
        <v>58</v>
      </c>
      <c r="D23" s="159">
        <v>8</v>
      </c>
      <c r="E23" s="159"/>
      <c r="F23" s="159"/>
      <c r="G23" s="159"/>
      <c r="H23" s="160"/>
      <c r="I23" s="159">
        <v>28</v>
      </c>
      <c r="J23" s="159"/>
      <c r="K23" s="161">
        <f t="shared" si="0"/>
        <v>94</v>
      </c>
      <c r="L23" s="344"/>
      <c r="M23" s="485"/>
      <c r="N23" s="364"/>
      <c r="O23" s="342"/>
      <c r="P23" s="485"/>
      <c r="AA23" s="17" t="s">
        <v>219</v>
      </c>
      <c r="AB23" s="18">
        <v>2005.12</v>
      </c>
    </row>
    <row r="24" spans="1:28" ht="13.5" customHeight="1">
      <c r="A24" s="296" t="s">
        <v>5</v>
      </c>
      <c r="B24" s="297" t="s">
        <v>207</v>
      </c>
      <c r="C24" s="162">
        <v>182</v>
      </c>
      <c r="D24" s="162">
        <v>15</v>
      </c>
      <c r="E24" s="162"/>
      <c r="F24" s="162">
        <v>34</v>
      </c>
      <c r="G24" s="162"/>
      <c r="H24" s="163"/>
      <c r="I24" s="162">
        <v>86</v>
      </c>
      <c r="J24" s="162"/>
      <c r="K24" s="164">
        <f t="shared" si="0"/>
        <v>317</v>
      </c>
      <c r="L24" s="347">
        <v>366</v>
      </c>
      <c r="M24" s="486">
        <f>IF(ISERROR(K24/L24),"",(K24/L24))</f>
        <v>0.86612021857923494</v>
      </c>
      <c r="N24" s="363">
        <v>3688</v>
      </c>
      <c r="O24" s="341">
        <v>3070</v>
      </c>
      <c r="P24" s="486">
        <f>IF(ISERROR(N24/O24),"",(N24/O24))</f>
        <v>1.2013029315960913</v>
      </c>
      <c r="AB24" s="16"/>
    </row>
    <row r="25" spans="1:28" s="17" customFormat="1" ht="13.5" customHeight="1">
      <c r="A25" s="298"/>
      <c r="B25" s="299" t="s">
        <v>209</v>
      </c>
      <c r="C25" s="159">
        <v>109</v>
      </c>
      <c r="D25" s="159">
        <v>11</v>
      </c>
      <c r="E25" s="159"/>
      <c r="F25" s="159">
        <v>5</v>
      </c>
      <c r="G25" s="159"/>
      <c r="H25" s="160"/>
      <c r="I25" s="159">
        <v>55</v>
      </c>
      <c r="J25" s="159"/>
      <c r="K25" s="161">
        <f t="shared" si="0"/>
        <v>180</v>
      </c>
      <c r="L25" s="344"/>
      <c r="M25" s="485"/>
      <c r="N25" s="364"/>
      <c r="O25" s="342"/>
      <c r="P25" s="485"/>
    </row>
    <row r="26" spans="1:28" ht="13.5" customHeight="1">
      <c r="A26" s="300" t="s">
        <v>8</v>
      </c>
      <c r="B26" s="297" t="s">
        <v>207</v>
      </c>
      <c r="C26" s="173">
        <v>130</v>
      </c>
      <c r="D26" s="173">
        <v>4</v>
      </c>
      <c r="E26" s="173"/>
      <c r="F26" s="173">
        <v>63</v>
      </c>
      <c r="G26" s="173"/>
      <c r="H26" s="173"/>
      <c r="I26" s="173">
        <v>43</v>
      </c>
      <c r="J26" s="174"/>
      <c r="K26" s="175">
        <f t="shared" si="0"/>
        <v>240</v>
      </c>
      <c r="L26" s="347">
        <v>251</v>
      </c>
      <c r="M26" s="486">
        <f>IF(ISERROR(K26/L26),"",(K26/L26))</f>
        <v>0.95617529880478092</v>
      </c>
      <c r="N26" s="341">
        <v>1807</v>
      </c>
      <c r="O26" s="341">
        <v>2214</v>
      </c>
      <c r="P26" s="486">
        <f>IF(ISERROR(N26/O26),"",(N26/O26))</f>
        <v>0.81616982836495033</v>
      </c>
    </row>
    <row r="27" spans="1:28" ht="13.5" customHeight="1">
      <c r="A27" s="294"/>
      <c r="B27" s="299" t="s">
        <v>209</v>
      </c>
      <c r="C27" s="176">
        <v>47</v>
      </c>
      <c r="D27" s="176">
        <v>2</v>
      </c>
      <c r="E27" s="176"/>
      <c r="F27" s="176">
        <v>3</v>
      </c>
      <c r="G27" s="176"/>
      <c r="H27" s="177"/>
      <c r="I27" s="176">
        <v>14</v>
      </c>
      <c r="J27" s="176"/>
      <c r="K27" s="178">
        <f t="shared" si="0"/>
        <v>66</v>
      </c>
      <c r="L27" s="344"/>
      <c r="M27" s="485"/>
      <c r="N27" s="342"/>
      <c r="O27" s="342"/>
      <c r="P27" s="485"/>
    </row>
    <row r="28" spans="1:28" ht="13.5" customHeight="1">
      <c r="A28" s="300" t="s">
        <v>321</v>
      </c>
      <c r="B28" s="297" t="s">
        <v>207</v>
      </c>
      <c r="C28" s="165">
        <v>36</v>
      </c>
      <c r="D28" s="165"/>
      <c r="E28" s="165"/>
      <c r="F28" s="165"/>
      <c r="G28" s="165"/>
      <c r="H28" s="166"/>
      <c r="I28" s="165">
        <v>6</v>
      </c>
      <c r="J28" s="165"/>
      <c r="K28" s="167">
        <f t="shared" si="0"/>
        <v>42</v>
      </c>
      <c r="L28" s="347">
        <v>57</v>
      </c>
      <c r="M28" s="486">
        <f>IF(ISERROR(K28/L28),"",(K28/L28))</f>
        <v>0.73684210526315785</v>
      </c>
      <c r="N28" s="363">
        <v>511</v>
      </c>
      <c r="O28" s="341">
        <v>451</v>
      </c>
      <c r="P28" s="486">
        <f>IF(ISERROR(N28/O28),"",(N28/O28))</f>
        <v>1.1330376940133038</v>
      </c>
    </row>
    <row r="29" spans="1:28" s="17" customFormat="1" ht="13.5" customHeight="1">
      <c r="A29" s="294"/>
      <c r="B29" s="299" t="s">
        <v>209</v>
      </c>
      <c r="C29" s="159">
        <v>34</v>
      </c>
      <c r="D29" s="159"/>
      <c r="E29" s="159"/>
      <c r="F29" s="159"/>
      <c r="G29" s="159"/>
      <c r="H29" s="160"/>
      <c r="I29" s="159">
        <v>4</v>
      </c>
      <c r="J29" s="159"/>
      <c r="K29" s="161">
        <f t="shared" si="0"/>
        <v>38</v>
      </c>
      <c r="L29" s="344"/>
      <c r="M29" s="485"/>
      <c r="N29" s="364"/>
      <c r="O29" s="342"/>
      <c r="P29" s="485"/>
    </row>
    <row r="30" spans="1:28" ht="13.5" customHeight="1">
      <c r="A30" s="187" t="s">
        <v>220</v>
      </c>
      <c r="B30" s="297" t="s">
        <v>207</v>
      </c>
      <c r="C30" s="162">
        <v>42</v>
      </c>
      <c r="D30" s="162">
        <v>1</v>
      </c>
      <c r="E30" s="162"/>
      <c r="F30" s="162"/>
      <c r="G30" s="162"/>
      <c r="H30" s="163"/>
      <c r="I30" s="162">
        <v>18</v>
      </c>
      <c r="J30" s="162">
        <v>13</v>
      </c>
      <c r="K30" s="164">
        <f t="shared" si="0"/>
        <v>74</v>
      </c>
      <c r="L30" s="347">
        <v>60</v>
      </c>
      <c r="M30" s="486">
        <f>IF(ISERROR(K30/L30),"",(K30/L30))</f>
        <v>1.2333333333333334</v>
      </c>
      <c r="N30" s="363">
        <v>849</v>
      </c>
      <c r="O30" s="341">
        <v>766</v>
      </c>
      <c r="P30" s="486">
        <f>IF(ISERROR(N30/O30),"",(N30/O30))</f>
        <v>1.1083550913838121</v>
      </c>
    </row>
    <row r="31" spans="1:28" s="17" customFormat="1" ht="13.5" customHeight="1">
      <c r="A31" s="187"/>
      <c r="B31" s="299" t="s">
        <v>209</v>
      </c>
      <c r="C31" s="159">
        <v>24</v>
      </c>
      <c r="D31" s="159"/>
      <c r="E31" s="159"/>
      <c r="F31" s="159"/>
      <c r="G31" s="159"/>
      <c r="H31" s="160"/>
      <c r="I31" s="159">
        <v>6</v>
      </c>
      <c r="J31" s="159"/>
      <c r="K31" s="161">
        <f t="shared" si="0"/>
        <v>30</v>
      </c>
      <c r="L31" s="344"/>
      <c r="M31" s="485"/>
      <c r="N31" s="364"/>
      <c r="O31" s="342"/>
      <c r="P31" s="485"/>
    </row>
    <row r="32" spans="1:28" ht="13.5" customHeight="1">
      <c r="A32" s="149" t="s">
        <v>13</v>
      </c>
      <c r="B32" s="295" t="s">
        <v>207</v>
      </c>
      <c r="C32" s="162">
        <v>10</v>
      </c>
      <c r="D32" s="162"/>
      <c r="E32" s="162">
        <v>1143</v>
      </c>
      <c r="F32" s="162">
        <v>32</v>
      </c>
      <c r="G32" s="162">
        <v>122</v>
      </c>
      <c r="H32" s="163"/>
      <c r="I32" s="162">
        <v>8</v>
      </c>
      <c r="J32" s="162"/>
      <c r="K32" s="164">
        <f t="shared" si="0"/>
        <v>1315</v>
      </c>
      <c r="L32" s="347">
        <v>1379</v>
      </c>
      <c r="M32" s="486">
        <f>IF(ISERROR(K32/L32),"",(K32/L32))</f>
        <v>0.95358955765047138</v>
      </c>
      <c r="N32" s="363">
        <v>14556</v>
      </c>
      <c r="O32" s="341">
        <v>13625</v>
      </c>
      <c r="P32" s="486">
        <f>IF(ISERROR(N32/O32),"",(N32/O32))</f>
        <v>1.0683302752293578</v>
      </c>
    </row>
    <row r="33" spans="1:17" s="17" customFormat="1" ht="13.5" customHeight="1" thickBot="1">
      <c r="A33" s="307" t="s">
        <v>221</v>
      </c>
      <c r="B33" s="295" t="s">
        <v>209</v>
      </c>
      <c r="C33" s="176">
        <v>4</v>
      </c>
      <c r="D33" s="176"/>
      <c r="E33" s="176"/>
      <c r="F33" s="176"/>
      <c r="G33" s="176"/>
      <c r="H33" s="177"/>
      <c r="I33" s="176"/>
      <c r="J33" s="176"/>
      <c r="K33" s="178">
        <f t="shared" si="0"/>
        <v>4</v>
      </c>
      <c r="L33" s="343"/>
      <c r="M33" s="488"/>
      <c r="N33" s="391"/>
      <c r="O33" s="399"/>
      <c r="P33" s="489"/>
    </row>
    <row r="34" spans="1:17" ht="14.25" customHeight="1">
      <c r="A34" s="407" t="s">
        <v>222</v>
      </c>
      <c r="B34" s="303" t="s">
        <v>207</v>
      </c>
      <c r="C34" s="179">
        <f t="shared" ref="C34:K35" si="1">C6+C8+C10+C12+C14+C16+C18+C20+C22+C24+C26+C28+C30+C32</f>
        <v>516</v>
      </c>
      <c r="D34" s="179">
        <f t="shared" si="1"/>
        <v>35</v>
      </c>
      <c r="E34" s="179">
        <f t="shared" si="1"/>
        <v>6292</v>
      </c>
      <c r="F34" s="179">
        <f t="shared" si="1"/>
        <v>788</v>
      </c>
      <c r="G34" s="179">
        <f t="shared" si="1"/>
        <v>2983</v>
      </c>
      <c r="H34" s="179">
        <f t="shared" si="1"/>
        <v>0</v>
      </c>
      <c r="I34" s="179">
        <f t="shared" si="1"/>
        <v>282</v>
      </c>
      <c r="J34" s="179">
        <f t="shared" si="1"/>
        <v>14</v>
      </c>
      <c r="K34" s="180">
        <f t="shared" si="1"/>
        <v>10910</v>
      </c>
      <c r="L34" s="389">
        <f>SUM(L6:L33)</f>
        <v>11957</v>
      </c>
      <c r="M34" s="492">
        <f>IF(ISERROR(K34/L34),"",(K34/L34))</f>
        <v>0.91243622982353434</v>
      </c>
      <c r="N34" s="396">
        <f>SUM(N6:N33)</f>
        <v>122900</v>
      </c>
      <c r="O34" s="398">
        <f>SUM(O6:O33)</f>
        <v>124383</v>
      </c>
      <c r="P34" s="490">
        <f>IF(ISERROR(N34/O34),"",(N34/O34))</f>
        <v>0.98807714880650888</v>
      </c>
      <c r="Q34" s="19"/>
    </row>
    <row r="35" spans="1:17" ht="14.25" customHeight="1" thickBot="1">
      <c r="A35" s="408"/>
      <c r="B35" s="304" t="s">
        <v>209</v>
      </c>
      <c r="C35" s="181">
        <f t="shared" si="1"/>
        <v>276</v>
      </c>
      <c r="D35" s="181">
        <f t="shared" si="1"/>
        <v>21</v>
      </c>
      <c r="E35" s="181">
        <f t="shared" si="1"/>
        <v>6</v>
      </c>
      <c r="F35" s="181">
        <f t="shared" si="1"/>
        <v>14</v>
      </c>
      <c r="G35" s="181">
        <f t="shared" si="1"/>
        <v>41</v>
      </c>
      <c r="H35" s="181">
        <f t="shared" si="1"/>
        <v>0</v>
      </c>
      <c r="I35" s="181">
        <f t="shared" si="1"/>
        <v>110</v>
      </c>
      <c r="J35" s="181">
        <f t="shared" si="1"/>
        <v>0</v>
      </c>
      <c r="K35" s="182">
        <f t="shared" si="1"/>
        <v>468</v>
      </c>
      <c r="L35" s="390"/>
      <c r="M35" s="489"/>
      <c r="N35" s="397"/>
      <c r="O35" s="399"/>
      <c r="P35" s="491"/>
      <c r="Q35" s="19"/>
    </row>
    <row r="36" spans="1:17" ht="13.5" customHeight="1">
      <c r="A36" s="411" t="s">
        <v>223</v>
      </c>
      <c r="B36" s="412"/>
      <c r="C36" s="171">
        <v>551</v>
      </c>
      <c r="D36" s="171">
        <v>44</v>
      </c>
      <c r="E36" s="171">
        <v>7457</v>
      </c>
      <c r="F36" s="171">
        <v>725</v>
      </c>
      <c r="G36" s="171">
        <v>2889</v>
      </c>
      <c r="H36" s="183"/>
      <c r="I36" s="171">
        <v>270</v>
      </c>
      <c r="J36" s="171">
        <v>21</v>
      </c>
      <c r="K36" s="184">
        <f>SUM(C36:J36)</f>
        <v>11957</v>
      </c>
      <c r="L36" s="185"/>
      <c r="M36" s="186"/>
      <c r="N36" s="187"/>
      <c r="O36" s="188"/>
      <c r="P36" s="189"/>
    </row>
    <row r="37" spans="1:17" ht="13.5" customHeight="1">
      <c r="A37" s="417" t="s">
        <v>224</v>
      </c>
      <c r="B37" s="418"/>
      <c r="C37" s="267">
        <f t="shared" ref="C37:K37" si="2">IF(ISERROR(C34/C36),"",(C34/C36))</f>
        <v>0.93647912885662432</v>
      </c>
      <c r="D37" s="267">
        <f t="shared" si="2"/>
        <v>0.79545454545454541</v>
      </c>
      <c r="E37" s="267">
        <f t="shared" si="2"/>
        <v>0.84377095346654152</v>
      </c>
      <c r="F37" s="267">
        <f t="shared" si="2"/>
        <v>1.086896551724138</v>
      </c>
      <c r="G37" s="267">
        <f t="shared" si="2"/>
        <v>1.0325372101073036</v>
      </c>
      <c r="H37" s="267" t="str">
        <f t="shared" si="2"/>
        <v/>
      </c>
      <c r="I37" s="267">
        <f t="shared" si="2"/>
        <v>1.0444444444444445</v>
      </c>
      <c r="J37" s="267">
        <f t="shared" si="2"/>
        <v>0.66666666666666663</v>
      </c>
      <c r="K37" s="268">
        <f t="shared" si="2"/>
        <v>0.91243622982353434</v>
      </c>
      <c r="L37" s="190"/>
      <c r="M37" s="191"/>
      <c r="N37" s="192"/>
      <c r="O37" s="193"/>
      <c r="P37" s="190"/>
    </row>
    <row r="38" spans="1:17" ht="13.5" customHeight="1">
      <c r="A38" s="419" t="s">
        <v>225</v>
      </c>
      <c r="B38" s="420"/>
      <c r="C38" s="158">
        <v>446</v>
      </c>
      <c r="D38" s="158">
        <v>25</v>
      </c>
      <c r="E38" s="158">
        <v>6542</v>
      </c>
      <c r="F38" s="158">
        <v>927</v>
      </c>
      <c r="G38" s="158">
        <v>3139</v>
      </c>
      <c r="H38" s="194"/>
      <c r="I38" s="158">
        <v>282</v>
      </c>
      <c r="J38" s="158">
        <v>13</v>
      </c>
      <c r="K38" s="195">
        <f>SUM(C38:J38)</f>
        <v>11374</v>
      </c>
      <c r="L38" s="196"/>
      <c r="M38" s="197"/>
      <c r="N38" s="198"/>
      <c r="O38" s="199"/>
      <c r="P38" s="200"/>
    </row>
    <row r="39" spans="1:17" ht="13.5" customHeight="1">
      <c r="A39" s="417" t="s">
        <v>226</v>
      </c>
      <c r="B39" s="418"/>
      <c r="C39" s="267">
        <f t="shared" ref="C39:K39" si="3">IF(ISERROR(C34/C38),"",(C34/C38))</f>
        <v>1.1569506726457399</v>
      </c>
      <c r="D39" s="267">
        <f t="shared" si="3"/>
        <v>1.4</v>
      </c>
      <c r="E39" s="267">
        <f t="shared" si="3"/>
        <v>0.96178538673188629</v>
      </c>
      <c r="F39" s="267">
        <f t="shared" si="3"/>
        <v>0.85005393743257818</v>
      </c>
      <c r="G39" s="267">
        <f t="shared" si="3"/>
        <v>0.95030264415418919</v>
      </c>
      <c r="H39" s="267" t="str">
        <f t="shared" si="3"/>
        <v/>
      </c>
      <c r="I39" s="267">
        <f t="shared" si="3"/>
        <v>1</v>
      </c>
      <c r="J39" s="267">
        <f t="shared" si="3"/>
        <v>1.0769230769230769</v>
      </c>
      <c r="K39" s="268">
        <f t="shared" si="3"/>
        <v>0.95920520485317395</v>
      </c>
      <c r="L39" s="201"/>
      <c r="M39" s="191"/>
      <c r="N39" s="202"/>
      <c r="O39" s="193"/>
      <c r="P39" s="190"/>
    </row>
    <row r="40" spans="1:17" ht="13.5" customHeight="1">
      <c r="A40" s="419" t="s">
        <v>227</v>
      </c>
      <c r="B40" s="420"/>
      <c r="C40" s="203">
        <v>5670</v>
      </c>
      <c r="D40" s="158">
        <v>486</v>
      </c>
      <c r="E40" s="158">
        <v>72200</v>
      </c>
      <c r="F40" s="158">
        <v>7922</v>
      </c>
      <c r="G40" s="158">
        <v>33196</v>
      </c>
      <c r="H40" s="194"/>
      <c r="I40" s="158">
        <v>3224</v>
      </c>
      <c r="J40" s="158">
        <v>202</v>
      </c>
      <c r="K40" s="195">
        <f>SUM(C40:J40)</f>
        <v>122900</v>
      </c>
      <c r="L40" s="204"/>
      <c r="M40" s="197"/>
      <c r="N40" s="198"/>
      <c r="O40" s="199"/>
      <c r="P40" s="200"/>
    </row>
    <row r="41" spans="1:17" ht="13.5" customHeight="1">
      <c r="A41" s="411" t="s">
        <v>228</v>
      </c>
      <c r="B41" s="412"/>
      <c r="C41" s="171">
        <v>5731</v>
      </c>
      <c r="D41" s="171">
        <v>488</v>
      </c>
      <c r="E41" s="171">
        <v>76286</v>
      </c>
      <c r="F41" s="171">
        <v>7124</v>
      </c>
      <c r="G41" s="171">
        <v>31456</v>
      </c>
      <c r="H41" s="183"/>
      <c r="I41" s="171">
        <v>3102</v>
      </c>
      <c r="J41" s="171">
        <v>196</v>
      </c>
      <c r="K41" s="205">
        <f>SUM(C41:J41)</f>
        <v>124383</v>
      </c>
      <c r="L41" s="206"/>
      <c r="M41" s="186"/>
      <c r="N41" s="187"/>
      <c r="O41" s="207"/>
      <c r="P41" s="189"/>
    </row>
    <row r="42" spans="1:17" ht="13.5" customHeight="1">
      <c r="A42" s="413" t="s">
        <v>229</v>
      </c>
      <c r="B42" s="414"/>
      <c r="C42" s="269">
        <f t="shared" ref="C42:K42" si="4">IF(ISERROR(C40/C41),"",(C40/C41))</f>
        <v>0.989356133310068</v>
      </c>
      <c r="D42" s="269">
        <f t="shared" si="4"/>
        <v>0.99590163934426235</v>
      </c>
      <c r="E42" s="269">
        <f t="shared" si="4"/>
        <v>0.94643840285242375</v>
      </c>
      <c r="F42" s="269">
        <f t="shared" si="4"/>
        <v>1.1120157215047726</v>
      </c>
      <c r="G42" s="269">
        <f t="shared" si="4"/>
        <v>1.0553153611393693</v>
      </c>
      <c r="H42" s="269" t="str">
        <f t="shared" si="4"/>
        <v/>
      </c>
      <c r="I42" s="269">
        <f t="shared" si="4"/>
        <v>1.0393294648613798</v>
      </c>
      <c r="J42" s="269">
        <f t="shared" si="4"/>
        <v>1.0306122448979591</v>
      </c>
      <c r="K42" s="270">
        <f t="shared" si="4"/>
        <v>0.98807714880650888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60" t="s">
        <v>451</v>
      </c>
      <c r="L43" s="360"/>
      <c r="M43" s="360"/>
      <c r="N43" s="360"/>
      <c r="O43" s="360"/>
      <c r="P43" s="360"/>
    </row>
    <row r="44" spans="1:17">
      <c r="A44" s="20"/>
      <c r="B44" s="20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P32:P33"/>
    <mergeCell ref="L30:L31"/>
    <mergeCell ref="M30:M31"/>
    <mergeCell ref="N30:N31"/>
    <mergeCell ref="O30:O31"/>
    <mergeCell ref="P30:P31"/>
    <mergeCell ref="L28:L29"/>
    <mergeCell ref="M28:M29"/>
    <mergeCell ref="N28:N29"/>
    <mergeCell ref="O28:O29"/>
    <mergeCell ref="P28:P29"/>
    <mergeCell ref="L26:L27"/>
    <mergeCell ref="M26:M27"/>
    <mergeCell ref="N26:N27"/>
    <mergeCell ref="O26:O27"/>
    <mergeCell ref="P26:P27"/>
    <mergeCell ref="L24:L25"/>
    <mergeCell ref="M24:M25"/>
    <mergeCell ref="N24:N25"/>
    <mergeCell ref="O24:O25"/>
    <mergeCell ref="P24:P25"/>
    <mergeCell ref="L22:L23"/>
    <mergeCell ref="M22:M23"/>
    <mergeCell ref="N22:N23"/>
    <mergeCell ref="O22:O23"/>
    <mergeCell ref="P22:P23"/>
    <mergeCell ref="L20:L21"/>
    <mergeCell ref="M20:M21"/>
    <mergeCell ref="N20:N21"/>
    <mergeCell ref="O20:O21"/>
    <mergeCell ref="P20:P21"/>
    <mergeCell ref="L18:L19"/>
    <mergeCell ref="M18:M19"/>
    <mergeCell ref="N18:N19"/>
    <mergeCell ref="O18:O19"/>
    <mergeCell ref="P18:P19"/>
    <mergeCell ref="L16:L17"/>
    <mergeCell ref="M16:M17"/>
    <mergeCell ref="N16:N17"/>
    <mergeCell ref="O16:O17"/>
    <mergeCell ref="P16:P17"/>
    <mergeCell ref="L14:L15"/>
    <mergeCell ref="M14:M15"/>
    <mergeCell ref="N14:N15"/>
    <mergeCell ref="O14:O15"/>
    <mergeCell ref="P14:P15"/>
    <mergeCell ref="L12:L13"/>
    <mergeCell ref="M12:M13"/>
    <mergeCell ref="N12:N13"/>
    <mergeCell ref="O12:O13"/>
    <mergeCell ref="P12:P13"/>
    <mergeCell ref="L10:L11"/>
    <mergeCell ref="M10:M11"/>
    <mergeCell ref="N10:N11"/>
    <mergeCell ref="O10:O11"/>
    <mergeCell ref="P10:P11"/>
    <mergeCell ref="L8:L9"/>
    <mergeCell ref="M8:M9"/>
    <mergeCell ref="N8:N9"/>
    <mergeCell ref="O8:O9"/>
    <mergeCell ref="P8:P9"/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10" priority="1" stopIfTrue="1">
      <formula>MOD(ROW(),2)=1</formula>
    </cfRule>
  </conditionalFormatting>
  <dataValidations count="1">
    <dataValidation type="list" allowBlank="1" showInputMessage="1" showErrorMessage="1" sqref="P3" xr:uid="{49622E59-C8BC-48D2-81D8-B4761C9DD981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5"/>
  </sheetPr>
  <dimension ref="A1:P148"/>
  <sheetViews>
    <sheetView showGridLines="0" showZeros="0" view="pageBreakPreview" zoomScaleNormal="100" workbookViewId="0">
      <pane xSplit="2" ySplit="5" topLeftCell="C6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2"/>
  <cols>
    <col min="1" max="1" width="13.125" style="127" customWidth="1"/>
    <col min="2" max="2" width="6.25" style="127" customWidth="1"/>
    <col min="3" max="3" width="9.125" style="127" bestFit="1" customWidth="1"/>
    <col min="4" max="5" width="9.625" style="127" bestFit="1" customWidth="1"/>
    <col min="6" max="7" width="9.125" style="127" bestFit="1" customWidth="1"/>
    <col min="8" max="8" width="9" style="127" hidden="1" customWidth="1"/>
    <col min="9" max="10" width="9.125" style="127" bestFit="1" customWidth="1"/>
    <col min="11" max="11" width="9.375" style="127" customWidth="1"/>
    <col min="12" max="12" width="9" style="127"/>
    <col min="13" max="13" width="7.25" style="127" customWidth="1"/>
    <col min="14" max="15" width="9.75" style="127" customWidth="1"/>
    <col min="16" max="16" width="7.25" style="127" customWidth="1"/>
    <col min="17" max="16384" width="9" style="127"/>
  </cols>
  <sheetData>
    <row r="1" spans="1:16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16" ht="13.5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529</v>
      </c>
    </row>
    <row r="4" spans="1:16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</row>
    <row r="5" spans="1:16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>
        <v>1</v>
      </c>
      <c r="G6" s="155">
        <v>76</v>
      </c>
      <c r="H6" s="156"/>
      <c r="I6" s="155">
        <v>1</v>
      </c>
      <c r="J6" s="155"/>
      <c r="K6" s="157">
        <f t="shared" ref="K6:K33" si="0">SUM(C6:J6)</f>
        <v>78</v>
      </c>
      <c r="L6" s="375">
        <v>139</v>
      </c>
      <c r="M6" s="484">
        <f>IF(ISERROR(K6/L6),"",(K6/L6))</f>
        <v>0.5611510791366906</v>
      </c>
      <c r="N6" s="365">
        <v>833</v>
      </c>
      <c r="O6" s="348">
        <v>612</v>
      </c>
      <c r="P6" s="484">
        <f>IF(ISERROR(N6/O6),"",(N6/O6))</f>
        <v>1.3611111111111112</v>
      </c>
    </row>
    <row r="7" spans="1:16" s="141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</row>
    <row r="8" spans="1:16" ht="13.5" customHeight="1">
      <c r="A8" s="296" t="s">
        <v>4</v>
      </c>
      <c r="B8" s="297" t="s">
        <v>207</v>
      </c>
      <c r="C8" s="162"/>
      <c r="D8" s="162"/>
      <c r="E8" s="162">
        <v>975</v>
      </c>
      <c r="F8" s="162"/>
      <c r="G8" s="162">
        <v>448</v>
      </c>
      <c r="H8" s="163"/>
      <c r="I8" s="162"/>
      <c r="J8" s="162"/>
      <c r="K8" s="164">
        <f t="shared" si="0"/>
        <v>1423</v>
      </c>
      <c r="L8" s="347">
        <v>1415</v>
      </c>
      <c r="M8" s="486">
        <f>IF(ISERROR(K8/L8),"",(K8/L8))</f>
        <v>1.0056537102473497</v>
      </c>
      <c r="N8" s="363">
        <v>13693</v>
      </c>
      <c r="O8" s="341">
        <v>15570</v>
      </c>
      <c r="P8" s="486">
        <f>IF(ISERROR(N8/O8),"",(N8/O8))</f>
        <v>0.8794476557482338</v>
      </c>
    </row>
    <row r="9" spans="1:16" s="141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</row>
    <row r="10" spans="1:16" ht="13.5" customHeight="1">
      <c r="A10" s="296" t="s">
        <v>6</v>
      </c>
      <c r="B10" s="297" t="s">
        <v>207</v>
      </c>
      <c r="C10" s="162">
        <v>3</v>
      </c>
      <c r="D10" s="162"/>
      <c r="E10" s="162">
        <v>279</v>
      </c>
      <c r="F10" s="162">
        <v>24</v>
      </c>
      <c r="G10" s="162">
        <v>86</v>
      </c>
      <c r="H10" s="163"/>
      <c r="I10" s="162"/>
      <c r="J10" s="162"/>
      <c r="K10" s="164">
        <f t="shared" si="0"/>
        <v>392</v>
      </c>
      <c r="L10" s="347">
        <v>562</v>
      </c>
      <c r="M10" s="486">
        <f>IF(ISERROR(K10/L10),"",(K10/L10))</f>
        <v>0.697508896797153</v>
      </c>
      <c r="N10" s="363">
        <v>4261</v>
      </c>
      <c r="O10" s="341">
        <v>3572</v>
      </c>
      <c r="P10" s="486">
        <f>IF(ISERROR(N10/O10),"",(N10/O10))</f>
        <v>1.192889137737962</v>
      </c>
    </row>
    <row r="11" spans="1:16" s="141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78</v>
      </c>
      <c r="F12" s="162"/>
      <c r="G12" s="162">
        <v>14</v>
      </c>
      <c r="H12" s="163"/>
      <c r="I12" s="162"/>
      <c r="J12" s="162">
        <v>1</v>
      </c>
      <c r="K12" s="164">
        <f t="shared" si="0"/>
        <v>93</v>
      </c>
      <c r="L12" s="347">
        <v>120</v>
      </c>
      <c r="M12" s="486">
        <f>IF(ISERROR(K12/L12),"",(K12/L12))</f>
        <v>0.77500000000000002</v>
      </c>
      <c r="N12" s="363">
        <v>1511</v>
      </c>
      <c r="O12" s="341">
        <v>1167</v>
      </c>
      <c r="P12" s="486">
        <f>IF(ISERROR(N12/O12),"",(N12/O12))</f>
        <v>1.2947729220222794</v>
      </c>
    </row>
    <row r="13" spans="1:16" s="141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</row>
    <row r="14" spans="1:16" ht="13.5" customHeight="1">
      <c r="A14" s="296" t="s">
        <v>218</v>
      </c>
      <c r="B14" s="297" t="s">
        <v>207</v>
      </c>
      <c r="C14" s="162">
        <v>5</v>
      </c>
      <c r="D14" s="162"/>
      <c r="E14" s="162">
        <v>383</v>
      </c>
      <c r="F14" s="162">
        <v>168</v>
      </c>
      <c r="G14" s="162">
        <v>219</v>
      </c>
      <c r="H14" s="163"/>
      <c r="I14" s="162">
        <v>13</v>
      </c>
      <c r="J14" s="162"/>
      <c r="K14" s="164">
        <f t="shared" si="0"/>
        <v>788</v>
      </c>
      <c r="L14" s="347">
        <v>1042</v>
      </c>
      <c r="M14" s="486">
        <f>IF(ISERROR(K14/L14),"",(K14/L14))</f>
        <v>0.7562380038387716</v>
      </c>
      <c r="N14" s="363">
        <v>10466</v>
      </c>
      <c r="O14" s="341">
        <v>11962</v>
      </c>
      <c r="P14" s="486">
        <f>IF(ISERROR(N14/O14),"",(N14/O14))</f>
        <v>0.87493730145460624</v>
      </c>
    </row>
    <row r="15" spans="1:16" s="141" customFormat="1" ht="13.5" customHeight="1">
      <c r="A15" s="298"/>
      <c r="B15" s="299" t="s">
        <v>209</v>
      </c>
      <c r="C15" s="159"/>
      <c r="D15" s="159"/>
      <c r="E15" s="159">
        <v>1</v>
      </c>
      <c r="F15" s="159">
        <v>3</v>
      </c>
      <c r="G15" s="159"/>
      <c r="H15" s="160"/>
      <c r="I15" s="159"/>
      <c r="J15" s="159"/>
      <c r="K15" s="161">
        <f t="shared" si="0"/>
        <v>4</v>
      </c>
      <c r="L15" s="344"/>
      <c r="M15" s="485"/>
      <c r="N15" s="364"/>
      <c r="O15" s="342"/>
      <c r="P15" s="485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377</v>
      </c>
      <c r="F16" s="162"/>
      <c r="G16" s="162">
        <v>11</v>
      </c>
      <c r="H16" s="163"/>
      <c r="I16" s="162"/>
      <c r="J16" s="162"/>
      <c r="K16" s="164">
        <f t="shared" si="0"/>
        <v>388</v>
      </c>
      <c r="L16" s="347">
        <v>480</v>
      </c>
      <c r="M16" s="486">
        <f>IF(ISERROR(K16/L16),"",(K16/L16))</f>
        <v>0.80833333333333335</v>
      </c>
      <c r="N16" s="363">
        <v>4684</v>
      </c>
      <c r="O16" s="341">
        <v>4450</v>
      </c>
      <c r="P16" s="486">
        <f>IF(ISERROR(N16/O16),"",(N16/O16))</f>
        <v>1.0525842696629213</v>
      </c>
    </row>
    <row r="17" spans="1:16" s="141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61</v>
      </c>
      <c r="F18" s="162"/>
      <c r="G18" s="162">
        <v>447</v>
      </c>
      <c r="H18" s="163"/>
      <c r="I18" s="162">
        <v>4</v>
      </c>
      <c r="J18" s="162"/>
      <c r="K18" s="164">
        <f t="shared" si="0"/>
        <v>512</v>
      </c>
      <c r="L18" s="347">
        <v>396</v>
      </c>
      <c r="M18" s="486">
        <f>IF(ISERROR(K18/L18),"",(K18/L18))</f>
        <v>1.292929292929293</v>
      </c>
      <c r="N18" s="363">
        <v>4676</v>
      </c>
      <c r="O18" s="341">
        <v>4727</v>
      </c>
      <c r="P18" s="486">
        <f>IF(ISERROR(N18/O18),"",(N18/O18))</f>
        <v>0.98921091601438549</v>
      </c>
    </row>
    <row r="19" spans="1:16" s="141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</row>
    <row r="20" spans="1:16" ht="13.5" customHeight="1">
      <c r="A20" s="300" t="s">
        <v>11</v>
      </c>
      <c r="B20" s="297" t="s">
        <v>207</v>
      </c>
      <c r="C20" s="165">
        <v>42</v>
      </c>
      <c r="D20" s="165">
        <v>10</v>
      </c>
      <c r="E20" s="165">
        <v>3261</v>
      </c>
      <c r="F20" s="165">
        <v>593</v>
      </c>
      <c r="G20" s="165">
        <v>1669</v>
      </c>
      <c r="H20" s="166"/>
      <c r="I20" s="165">
        <v>63</v>
      </c>
      <c r="J20" s="165"/>
      <c r="K20" s="167">
        <f t="shared" si="0"/>
        <v>5638</v>
      </c>
      <c r="L20" s="347">
        <v>5654</v>
      </c>
      <c r="M20" s="486">
        <f>IF(ISERROR(K20/L20),"",(K20/L20))</f>
        <v>0.99717014503006718</v>
      </c>
      <c r="N20" s="363">
        <v>50586</v>
      </c>
      <c r="O20" s="341">
        <v>50376</v>
      </c>
      <c r="P20" s="486">
        <f>IF(ISERROR(N20/O20),"",(N20/O20))</f>
        <v>1.0041686517389232</v>
      </c>
    </row>
    <row r="21" spans="1:16" s="141" customFormat="1" ht="13.5" customHeight="1">
      <c r="A21" s="202"/>
      <c r="B21" s="301" t="s">
        <v>209</v>
      </c>
      <c r="C21" s="168">
        <v>3</v>
      </c>
      <c r="D21" s="168">
        <v>5</v>
      </c>
      <c r="E21" s="168">
        <v>7</v>
      </c>
      <c r="F21" s="168">
        <v>5</v>
      </c>
      <c r="G21" s="168">
        <v>56</v>
      </c>
      <c r="H21" s="169"/>
      <c r="I21" s="168">
        <v>6</v>
      </c>
      <c r="J21" s="168"/>
      <c r="K21" s="170">
        <f t="shared" si="0"/>
        <v>82</v>
      </c>
      <c r="L21" s="402"/>
      <c r="M21" s="487"/>
      <c r="N21" s="404"/>
      <c r="O21" s="405"/>
      <c r="P21" s="487"/>
    </row>
    <row r="22" spans="1:16" ht="13.5" customHeight="1">
      <c r="A22" s="302" t="s">
        <v>18</v>
      </c>
      <c r="B22" s="295" t="s">
        <v>207</v>
      </c>
      <c r="C22" s="162">
        <v>71</v>
      </c>
      <c r="D22" s="162">
        <v>5</v>
      </c>
      <c r="E22" s="162"/>
      <c r="F22" s="162">
        <v>5</v>
      </c>
      <c r="G22" s="162"/>
      <c r="H22" s="163"/>
      <c r="I22" s="162">
        <v>58</v>
      </c>
      <c r="J22" s="162"/>
      <c r="K22" s="164">
        <f t="shared" si="0"/>
        <v>139</v>
      </c>
      <c r="L22" s="343">
        <v>205</v>
      </c>
      <c r="M22" s="488">
        <f>IF(ISERROR(K22/L22),"",(K22/L22))</f>
        <v>0.67804878048780493</v>
      </c>
      <c r="N22" s="391">
        <v>1857</v>
      </c>
      <c r="O22" s="348">
        <v>1977</v>
      </c>
      <c r="P22" s="484">
        <f>IF(ISERROR(N22/O22),"",(N22/O22))</f>
        <v>0.93930197268588767</v>
      </c>
    </row>
    <row r="23" spans="1:16" s="141" customFormat="1" ht="13.5" customHeight="1">
      <c r="A23" s="298"/>
      <c r="B23" s="299" t="s">
        <v>209</v>
      </c>
      <c r="C23" s="159">
        <v>51</v>
      </c>
      <c r="D23" s="159">
        <v>5</v>
      </c>
      <c r="E23" s="159"/>
      <c r="F23" s="159">
        <v>1</v>
      </c>
      <c r="G23" s="159"/>
      <c r="H23" s="160"/>
      <c r="I23" s="159">
        <v>21</v>
      </c>
      <c r="J23" s="159"/>
      <c r="K23" s="161">
        <f t="shared" si="0"/>
        <v>78</v>
      </c>
      <c r="L23" s="344"/>
      <c r="M23" s="485"/>
      <c r="N23" s="364"/>
      <c r="O23" s="342"/>
      <c r="P23" s="485"/>
    </row>
    <row r="24" spans="1:16" ht="13.5" customHeight="1">
      <c r="A24" s="296" t="s">
        <v>5</v>
      </c>
      <c r="B24" s="297" t="s">
        <v>207</v>
      </c>
      <c r="C24" s="162">
        <v>128</v>
      </c>
      <c r="D24" s="162">
        <v>3</v>
      </c>
      <c r="E24" s="162"/>
      <c r="F24" s="162">
        <v>42</v>
      </c>
      <c r="G24" s="162"/>
      <c r="H24" s="163"/>
      <c r="I24" s="162">
        <v>90</v>
      </c>
      <c r="J24" s="162"/>
      <c r="K24" s="164">
        <f t="shared" si="0"/>
        <v>263</v>
      </c>
      <c r="L24" s="347">
        <v>262</v>
      </c>
      <c r="M24" s="486">
        <f>IF(ISERROR(K24/L24),"",(K24/L24))</f>
        <v>1.0038167938931297</v>
      </c>
      <c r="N24" s="363">
        <v>3371</v>
      </c>
      <c r="O24" s="341">
        <v>2704</v>
      </c>
      <c r="P24" s="486">
        <f>IF(ISERROR(N24/O24),"",(N24/O24))</f>
        <v>1.2466715976331362</v>
      </c>
    </row>
    <row r="25" spans="1:16" s="141" customFormat="1" ht="13.5" customHeight="1">
      <c r="A25" s="298"/>
      <c r="B25" s="299" t="s">
        <v>209</v>
      </c>
      <c r="C25" s="159">
        <v>73</v>
      </c>
      <c r="D25" s="159">
        <v>3</v>
      </c>
      <c r="E25" s="159"/>
      <c r="F25" s="159">
        <v>3</v>
      </c>
      <c r="G25" s="159"/>
      <c r="H25" s="160"/>
      <c r="I25" s="159">
        <v>50</v>
      </c>
      <c r="J25" s="159"/>
      <c r="K25" s="161">
        <f t="shared" si="0"/>
        <v>129</v>
      </c>
      <c r="L25" s="344"/>
      <c r="M25" s="485"/>
      <c r="N25" s="364"/>
      <c r="O25" s="342"/>
      <c r="P25" s="485"/>
    </row>
    <row r="26" spans="1:16" ht="13.5" customHeight="1">
      <c r="A26" s="300" t="s">
        <v>8</v>
      </c>
      <c r="B26" s="297" t="s">
        <v>207</v>
      </c>
      <c r="C26" s="173">
        <v>87</v>
      </c>
      <c r="D26" s="173">
        <v>7</v>
      </c>
      <c r="E26" s="173"/>
      <c r="F26" s="173">
        <v>32</v>
      </c>
      <c r="G26" s="173"/>
      <c r="H26" s="173"/>
      <c r="I26" s="173">
        <v>30</v>
      </c>
      <c r="J26" s="174"/>
      <c r="K26" s="175">
        <f t="shared" si="0"/>
        <v>156</v>
      </c>
      <c r="L26" s="347">
        <v>250</v>
      </c>
      <c r="M26" s="486">
        <f>IF(ISERROR(K26/L26),"",(K26/L26))</f>
        <v>0.624</v>
      </c>
      <c r="N26" s="341">
        <v>1567</v>
      </c>
      <c r="O26" s="341">
        <v>1963</v>
      </c>
      <c r="P26" s="486">
        <f>IF(ISERROR(N26/O26),"",(N26/O26))</f>
        <v>0.79826795720835453</v>
      </c>
    </row>
    <row r="27" spans="1:16" ht="13.5" customHeight="1">
      <c r="A27" s="294"/>
      <c r="B27" s="299" t="s">
        <v>209</v>
      </c>
      <c r="C27" s="176">
        <v>35</v>
      </c>
      <c r="D27" s="176">
        <v>5</v>
      </c>
      <c r="E27" s="176"/>
      <c r="F27" s="176">
        <v>2</v>
      </c>
      <c r="G27" s="176"/>
      <c r="H27" s="177"/>
      <c r="I27" s="176">
        <v>9</v>
      </c>
      <c r="J27" s="176"/>
      <c r="K27" s="178">
        <f t="shared" si="0"/>
        <v>51</v>
      </c>
      <c r="L27" s="344"/>
      <c r="M27" s="485"/>
      <c r="N27" s="342"/>
      <c r="O27" s="342"/>
      <c r="P27" s="485"/>
    </row>
    <row r="28" spans="1:16" ht="13.5" customHeight="1">
      <c r="A28" s="300" t="s">
        <v>321</v>
      </c>
      <c r="B28" s="297" t="s">
        <v>207</v>
      </c>
      <c r="C28" s="165">
        <v>48</v>
      </c>
      <c r="D28" s="165"/>
      <c r="E28" s="165"/>
      <c r="F28" s="165"/>
      <c r="G28" s="165"/>
      <c r="H28" s="166"/>
      <c r="I28" s="165">
        <v>4</v>
      </c>
      <c r="J28" s="165"/>
      <c r="K28" s="167">
        <f t="shared" si="0"/>
        <v>52</v>
      </c>
      <c r="L28" s="347">
        <v>42</v>
      </c>
      <c r="M28" s="486">
        <f>IF(ISERROR(K28/L28),"",(K28/L28))</f>
        <v>1.2380952380952381</v>
      </c>
      <c r="N28" s="363">
        <v>469</v>
      </c>
      <c r="O28" s="341">
        <v>394</v>
      </c>
      <c r="P28" s="486">
        <f>IF(ISERROR(N28/O28),"",(N28/O28))</f>
        <v>1.1903553299492386</v>
      </c>
    </row>
    <row r="29" spans="1:16" s="141" customFormat="1" ht="13.5" customHeight="1">
      <c r="A29" s="294"/>
      <c r="B29" s="299" t="s">
        <v>209</v>
      </c>
      <c r="C29" s="159">
        <v>39</v>
      </c>
      <c r="D29" s="159"/>
      <c r="E29" s="159"/>
      <c r="F29" s="159"/>
      <c r="G29" s="159"/>
      <c r="H29" s="160"/>
      <c r="I29" s="159">
        <v>3</v>
      </c>
      <c r="J29" s="159"/>
      <c r="K29" s="161">
        <f t="shared" si="0"/>
        <v>42</v>
      </c>
      <c r="L29" s="344"/>
      <c r="M29" s="485"/>
      <c r="N29" s="364"/>
      <c r="O29" s="342"/>
      <c r="P29" s="485"/>
    </row>
    <row r="30" spans="1:16" ht="13.5" customHeight="1">
      <c r="A30" s="187" t="s">
        <v>220</v>
      </c>
      <c r="B30" s="297" t="s">
        <v>207</v>
      </c>
      <c r="C30" s="162">
        <v>47</v>
      </c>
      <c r="D30" s="162"/>
      <c r="E30" s="162"/>
      <c r="F30" s="162"/>
      <c r="G30" s="162"/>
      <c r="H30" s="163"/>
      <c r="I30" s="162">
        <v>12</v>
      </c>
      <c r="J30" s="162">
        <v>12</v>
      </c>
      <c r="K30" s="164">
        <f t="shared" si="0"/>
        <v>71</v>
      </c>
      <c r="L30" s="347">
        <v>65</v>
      </c>
      <c r="M30" s="486">
        <f>IF(ISERROR(K30/L30),"",(K30/L30))</f>
        <v>1.0923076923076922</v>
      </c>
      <c r="N30" s="363">
        <v>775</v>
      </c>
      <c r="O30" s="341">
        <v>706</v>
      </c>
      <c r="P30" s="486">
        <f>IF(ISERROR(N30/O30),"",(N30/O30))</f>
        <v>1.0977337110481586</v>
      </c>
    </row>
    <row r="31" spans="1:16" s="141" customFormat="1" ht="13.5" customHeight="1">
      <c r="A31" s="187"/>
      <c r="B31" s="299" t="s">
        <v>209</v>
      </c>
      <c r="C31" s="159">
        <v>29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30</v>
      </c>
      <c r="L31" s="344"/>
      <c r="M31" s="485"/>
      <c r="N31" s="364"/>
      <c r="O31" s="342"/>
      <c r="P31" s="485"/>
    </row>
    <row r="32" spans="1:16" ht="13.5" customHeight="1">
      <c r="A32" s="149" t="s">
        <v>13</v>
      </c>
      <c r="B32" s="295" t="s">
        <v>207</v>
      </c>
      <c r="C32" s="162">
        <v>15</v>
      </c>
      <c r="D32" s="162"/>
      <c r="E32" s="162">
        <v>1128</v>
      </c>
      <c r="F32" s="162">
        <v>62</v>
      </c>
      <c r="G32" s="162">
        <v>169</v>
      </c>
      <c r="H32" s="163"/>
      <c r="I32" s="162">
        <v>7</v>
      </c>
      <c r="J32" s="162"/>
      <c r="K32" s="164">
        <f t="shared" si="0"/>
        <v>1381</v>
      </c>
      <c r="L32" s="347">
        <v>1213</v>
      </c>
      <c r="M32" s="486">
        <f>IF(ISERROR(K32/L32),"",(K32/L32))</f>
        <v>1.1384995877988457</v>
      </c>
      <c r="N32" s="363">
        <v>13241</v>
      </c>
      <c r="O32" s="341">
        <v>12246</v>
      </c>
      <c r="P32" s="486">
        <f>IF(ISERROR(N32/O32),"",(N32/O32))</f>
        <v>1.0812510207414665</v>
      </c>
    </row>
    <row r="33" spans="1:16" s="141" customFormat="1" ht="13.5" customHeight="1" thickBot="1">
      <c r="A33" s="307" t="s">
        <v>221</v>
      </c>
      <c r="B33" s="295" t="s">
        <v>209</v>
      </c>
      <c r="C33" s="176">
        <v>5</v>
      </c>
      <c r="D33" s="176"/>
      <c r="E33" s="176"/>
      <c r="F33" s="176"/>
      <c r="G33" s="176"/>
      <c r="H33" s="177"/>
      <c r="I33" s="176"/>
      <c r="J33" s="176"/>
      <c r="K33" s="178">
        <f t="shared" si="0"/>
        <v>5</v>
      </c>
      <c r="L33" s="343"/>
      <c r="M33" s="488"/>
      <c r="N33" s="391"/>
      <c r="O33" s="399"/>
      <c r="P33" s="489"/>
    </row>
    <row r="34" spans="1:16" ht="14.25" customHeight="1">
      <c r="A34" s="407" t="s">
        <v>222</v>
      </c>
      <c r="B34" s="303" t="s">
        <v>207</v>
      </c>
      <c r="C34" s="179">
        <f t="shared" ref="C34:K35" si="1">C6+C8+C10+C12+C14+C16+C18+C20+C22+C24+C26+C28+C30+C32</f>
        <v>446</v>
      </c>
      <c r="D34" s="179">
        <f t="shared" si="1"/>
        <v>25</v>
      </c>
      <c r="E34" s="179">
        <f t="shared" si="1"/>
        <v>6542</v>
      </c>
      <c r="F34" s="179">
        <f t="shared" si="1"/>
        <v>927</v>
      </c>
      <c r="G34" s="179">
        <f t="shared" si="1"/>
        <v>3139</v>
      </c>
      <c r="H34" s="179">
        <f t="shared" si="1"/>
        <v>0</v>
      </c>
      <c r="I34" s="179">
        <f t="shared" si="1"/>
        <v>282</v>
      </c>
      <c r="J34" s="179">
        <f t="shared" si="1"/>
        <v>13</v>
      </c>
      <c r="K34" s="180">
        <f t="shared" si="1"/>
        <v>11374</v>
      </c>
      <c r="L34" s="389">
        <f>SUM(L6:L33)</f>
        <v>11845</v>
      </c>
      <c r="M34" s="492">
        <f>IF(ISERROR(K34/L34),"",(K34/L34))</f>
        <v>0.96023638666103839</v>
      </c>
      <c r="N34" s="396">
        <f>SUM(N6:N33)</f>
        <v>111990</v>
      </c>
      <c r="O34" s="398">
        <f>SUM(O6:O33)</f>
        <v>112426</v>
      </c>
      <c r="P34" s="490">
        <f>IF(ISERROR(N34/O34),"",(N34/O34))</f>
        <v>0.99612189351217695</v>
      </c>
    </row>
    <row r="35" spans="1:16" ht="14.25" customHeight="1" thickBot="1">
      <c r="A35" s="408"/>
      <c r="B35" s="304" t="s">
        <v>209</v>
      </c>
      <c r="C35" s="181">
        <f t="shared" si="1"/>
        <v>235</v>
      </c>
      <c r="D35" s="181">
        <f t="shared" si="1"/>
        <v>18</v>
      </c>
      <c r="E35" s="181">
        <f t="shared" si="1"/>
        <v>8</v>
      </c>
      <c r="F35" s="181">
        <f t="shared" si="1"/>
        <v>14</v>
      </c>
      <c r="G35" s="181">
        <f t="shared" si="1"/>
        <v>56</v>
      </c>
      <c r="H35" s="181">
        <f t="shared" si="1"/>
        <v>0</v>
      </c>
      <c r="I35" s="181">
        <f t="shared" si="1"/>
        <v>90</v>
      </c>
      <c r="J35" s="181">
        <f t="shared" si="1"/>
        <v>0</v>
      </c>
      <c r="K35" s="182">
        <f t="shared" si="1"/>
        <v>421</v>
      </c>
      <c r="L35" s="390"/>
      <c r="M35" s="489"/>
      <c r="N35" s="397"/>
      <c r="O35" s="399"/>
      <c r="P35" s="491"/>
    </row>
    <row r="36" spans="1:16" ht="13.5" customHeight="1">
      <c r="A36" s="411" t="s">
        <v>223</v>
      </c>
      <c r="B36" s="412"/>
      <c r="C36" s="171">
        <v>474</v>
      </c>
      <c r="D36" s="171">
        <v>57</v>
      </c>
      <c r="E36" s="171">
        <v>6975</v>
      </c>
      <c r="F36" s="171">
        <v>663</v>
      </c>
      <c r="G36" s="171">
        <v>3377</v>
      </c>
      <c r="H36" s="183"/>
      <c r="I36" s="171">
        <v>280</v>
      </c>
      <c r="J36" s="171">
        <v>19</v>
      </c>
      <c r="K36" s="184">
        <f>SUM(C36:J36)</f>
        <v>11845</v>
      </c>
      <c r="L36" s="185"/>
      <c r="M36" s="186"/>
      <c r="N36" s="187"/>
      <c r="O36" s="188"/>
      <c r="P36" s="189"/>
    </row>
    <row r="37" spans="1:16" ht="13.5" customHeight="1">
      <c r="A37" s="417" t="s">
        <v>224</v>
      </c>
      <c r="B37" s="418"/>
      <c r="C37" s="267">
        <f t="shared" ref="C37:K37" si="2">IF(ISERROR(C34/C36),"",(C34/C36))</f>
        <v>0.94092827004219415</v>
      </c>
      <c r="D37" s="267">
        <f t="shared" si="2"/>
        <v>0.43859649122807015</v>
      </c>
      <c r="E37" s="267">
        <f t="shared" si="2"/>
        <v>0.937921146953405</v>
      </c>
      <c r="F37" s="267">
        <f t="shared" si="2"/>
        <v>1.3981900452488687</v>
      </c>
      <c r="G37" s="267">
        <f t="shared" si="2"/>
        <v>0.92952324548415755</v>
      </c>
      <c r="H37" s="267" t="str">
        <f t="shared" si="2"/>
        <v/>
      </c>
      <c r="I37" s="267">
        <f t="shared" si="2"/>
        <v>1.0071428571428571</v>
      </c>
      <c r="J37" s="267">
        <f t="shared" si="2"/>
        <v>0.68421052631578949</v>
      </c>
      <c r="K37" s="268">
        <f t="shared" si="2"/>
        <v>0.96023638666103839</v>
      </c>
      <c r="L37" s="190"/>
      <c r="M37" s="191"/>
      <c r="N37" s="192"/>
      <c r="O37" s="193"/>
      <c r="P37" s="190"/>
    </row>
    <row r="38" spans="1:16" ht="13.5" customHeight="1">
      <c r="A38" s="419" t="s">
        <v>225</v>
      </c>
      <c r="B38" s="420"/>
      <c r="C38" s="158">
        <v>639</v>
      </c>
      <c r="D38" s="158">
        <v>50</v>
      </c>
      <c r="E38" s="158">
        <v>7194</v>
      </c>
      <c r="F38" s="158">
        <v>929</v>
      </c>
      <c r="G38" s="158">
        <v>2973</v>
      </c>
      <c r="H38" s="194"/>
      <c r="I38" s="158">
        <v>336</v>
      </c>
      <c r="J38" s="158">
        <v>30</v>
      </c>
      <c r="K38" s="195">
        <f>SUM(C38:J38)</f>
        <v>12151</v>
      </c>
      <c r="L38" s="196"/>
      <c r="M38" s="197"/>
      <c r="N38" s="198"/>
      <c r="O38" s="199"/>
      <c r="P38" s="200"/>
    </row>
    <row r="39" spans="1:16" ht="13.5" customHeight="1">
      <c r="A39" s="417" t="s">
        <v>226</v>
      </c>
      <c r="B39" s="418"/>
      <c r="C39" s="267">
        <f t="shared" ref="C39:K39" si="3">IF(ISERROR(C34/C38),"",(C34/C38))</f>
        <v>0.6979655712050078</v>
      </c>
      <c r="D39" s="267">
        <f t="shared" si="3"/>
        <v>0.5</v>
      </c>
      <c r="E39" s="267">
        <f t="shared" si="3"/>
        <v>0.90936891854323043</v>
      </c>
      <c r="F39" s="267">
        <f t="shared" si="3"/>
        <v>0.99784714747039827</v>
      </c>
      <c r="G39" s="267">
        <f t="shared" si="3"/>
        <v>1.0558358560376724</v>
      </c>
      <c r="H39" s="267" t="str">
        <f t="shared" si="3"/>
        <v/>
      </c>
      <c r="I39" s="267">
        <f t="shared" si="3"/>
        <v>0.8392857142857143</v>
      </c>
      <c r="J39" s="267">
        <f t="shared" si="3"/>
        <v>0.43333333333333335</v>
      </c>
      <c r="K39" s="268">
        <f t="shared" si="3"/>
        <v>0.93605464570817221</v>
      </c>
      <c r="L39" s="201"/>
      <c r="M39" s="191"/>
      <c r="N39" s="202"/>
      <c r="O39" s="193"/>
      <c r="P39" s="190"/>
    </row>
    <row r="40" spans="1:16" ht="13.5" customHeight="1">
      <c r="A40" s="419" t="s">
        <v>227</v>
      </c>
      <c r="B40" s="420"/>
      <c r="C40" s="203">
        <v>5154</v>
      </c>
      <c r="D40" s="158">
        <v>451</v>
      </c>
      <c r="E40" s="158">
        <v>65908</v>
      </c>
      <c r="F40" s="158">
        <v>7134</v>
      </c>
      <c r="G40" s="158">
        <v>30213</v>
      </c>
      <c r="H40" s="194"/>
      <c r="I40" s="158">
        <v>2942</v>
      </c>
      <c r="J40" s="158">
        <v>188</v>
      </c>
      <c r="K40" s="195">
        <f>SUM(C40:J40)</f>
        <v>111990</v>
      </c>
      <c r="L40" s="204"/>
      <c r="M40" s="197"/>
      <c r="N40" s="198"/>
      <c r="O40" s="199"/>
      <c r="P40" s="200"/>
    </row>
    <row r="41" spans="1:16" ht="13.5" customHeight="1">
      <c r="A41" s="411" t="s">
        <v>228</v>
      </c>
      <c r="B41" s="412"/>
      <c r="C41" s="171">
        <v>5180</v>
      </c>
      <c r="D41" s="171">
        <v>444</v>
      </c>
      <c r="E41" s="171">
        <v>68829</v>
      </c>
      <c r="F41" s="171">
        <v>6399</v>
      </c>
      <c r="G41" s="171">
        <v>28567</v>
      </c>
      <c r="H41" s="183"/>
      <c r="I41" s="171">
        <v>2832</v>
      </c>
      <c r="J41" s="171">
        <v>175</v>
      </c>
      <c r="K41" s="205">
        <f>SUM(C41:J41)</f>
        <v>112426</v>
      </c>
      <c r="L41" s="206"/>
      <c r="M41" s="186"/>
      <c r="N41" s="187"/>
      <c r="O41" s="207"/>
      <c r="P41" s="189"/>
    </row>
    <row r="42" spans="1:16" ht="13.5" customHeight="1">
      <c r="A42" s="413" t="s">
        <v>229</v>
      </c>
      <c r="B42" s="414"/>
      <c r="C42" s="269">
        <f t="shared" ref="C42:K42" si="4">IF(ISERROR(C40/C41),"",(C40/C41))</f>
        <v>0.99498069498069497</v>
      </c>
      <c r="D42" s="269">
        <f t="shared" si="4"/>
        <v>1.0157657657657657</v>
      </c>
      <c r="E42" s="269">
        <f t="shared" si="4"/>
        <v>0.95756149297534465</v>
      </c>
      <c r="F42" s="269">
        <f t="shared" si="4"/>
        <v>1.1148616971401781</v>
      </c>
      <c r="G42" s="269">
        <f t="shared" si="4"/>
        <v>1.0576189309342947</v>
      </c>
      <c r="H42" s="269" t="str">
        <f t="shared" si="4"/>
        <v/>
      </c>
      <c r="I42" s="269">
        <f t="shared" si="4"/>
        <v>1.0388418079096045</v>
      </c>
      <c r="J42" s="269">
        <f t="shared" si="4"/>
        <v>1.0742857142857143</v>
      </c>
      <c r="K42" s="270">
        <f t="shared" si="4"/>
        <v>0.99612189351217695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60" t="s">
        <v>451</v>
      </c>
      <c r="L43" s="360"/>
      <c r="M43" s="360"/>
      <c r="N43" s="360"/>
      <c r="O43" s="360"/>
      <c r="P43" s="360"/>
    </row>
    <row r="148" spans="3:15">
      <c r="C148" s="127">
        <v>138</v>
      </c>
      <c r="E148" s="127">
        <v>437</v>
      </c>
      <c r="G148" s="127">
        <v>99</v>
      </c>
      <c r="I148" s="127">
        <v>1036</v>
      </c>
      <c r="K148" s="127">
        <v>175</v>
      </c>
      <c r="M148" s="127">
        <v>612</v>
      </c>
      <c r="O148" s="127">
        <v>84</v>
      </c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8:L9"/>
    <mergeCell ref="M8:M9"/>
    <mergeCell ref="N8:N9"/>
    <mergeCell ref="O8:O9"/>
    <mergeCell ref="P8:P9"/>
    <mergeCell ref="L6:L7"/>
    <mergeCell ref="M6:M7"/>
    <mergeCell ref="N6:N7"/>
    <mergeCell ref="O6:O7"/>
    <mergeCell ref="P6:P7"/>
    <mergeCell ref="L12:L13"/>
    <mergeCell ref="M12:M13"/>
    <mergeCell ref="N12:N13"/>
    <mergeCell ref="O12:O13"/>
    <mergeCell ref="P12:P13"/>
    <mergeCell ref="L10:L11"/>
    <mergeCell ref="M10:M11"/>
    <mergeCell ref="N10:N11"/>
    <mergeCell ref="O10:O11"/>
    <mergeCell ref="P10:P11"/>
    <mergeCell ref="L16:L17"/>
    <mergeCell ref="M16:M17"/>
    <mergeCell ref="N16:N17"/>
    <mergeCell ref="O16:O17"/>
    <mergeCell ref="P16:P17"/>
    <mergeCell ref="L14:L15"/>
    <mergeCell ref="M14:M15"/>
    <mergeCell ref="N14:N15"/>
    <mergeCell ref="O14:O15"/>
    <mergeCell ref="P14:P15"/>
    <mergeCell ref="L20:L21"/>
    <mergeCell ref="M20:M21"/>
    <mergeCell ref="N20:N21"/>
    <mergeCell ref="O20:O21"/>
    <mergeCell ref="P20:P21"/>
    <mergeCell ref="L18:L19"/>
    <mergeCell ref="M18:M19"/>
    <mergeCell ref="N18:N19"/>
    <mergeCell ref="O18:O19"/>
    <mergeCell ref="P18:P19"/>
    <mergeCell ref="L24:L25"/>
    <mergeCell ref="M24:M25"/>
    <mergeCell ref="N24:N25"/>
    <mergeCell ref="O24:O25"/>
    <mergeCell ref="P24:P25"/>
    <mergeCell ref="L22:L23"/>
    <mergeCell ref="M22:M23"/>
    <mergeCell ref="N22:N23"/>
    <mergeCell ref="O22:O23"/>
    <mergeCell ref="P22:P23"/>
    <mergeCell ref="L28:L29"/>
    <mergeCell ref="M28:M29"/>
    <mergeCell ref="N28:N29"/>
    <mergeCell ref="O28:O29"/>
    <mergeCell ref="P28:P29"/>
    <mergeCell ref="L26:L27"/>
    <mergeCell ref="M26:M27"/>
    <mergeCell ref="N26:N27"/>
    <mergeCell ref="O26:O27"/>
    <mergeCell ref="P26:P27"/>
    <mergeCell ref="L32:L33"/>
    <mergeCell ref="M32:M33"/>
    <mergeCell ref="N32:N33"/>
    <mergeCell ref="O32:O33"/>
    <mergeCell ref="P32:P33"/>
    <mergeCell ref="L30:L31"/>
    <mergeCell ref="M30:M31"/>
    <mergeCell ref="N30:N31"/>
    <mergeCell ref="O30:O31"/>
    <mergeCell ref="P30:P31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9" priority="1" stopIfTrue="1">
      <formula>MOD(ROW(),2)=1</formula>
    </cfRule>
  </conditionalFormatting>
  <dataValidations count="1">
    <dataValidation type="list" allowBlank="1" showInputMessage="1" showErrorMessage="1" sqref="P3" xr:uid="{7D5F292C-3EF9-46C0-80F4-894117C3E686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7.25" style="34" customWidth="1"/>
    <col min="14" max="15" width="9" style="34"/>
    <col min="16" max="16" width="7.25" style="34" customWidth="1"/>
    <col min="17" max="24" width="9" style="34"/>
    <col min="25" max="25" width="0" style="34" hidden="1" customWidth="1"/>
    <col min="26" max="27" width="9" style="34" hidden="1" customWidth="1"/>
    <col min="28" max="28" width="11.25" style="34" hidden="1" customWidth="1"/>
    <col min="29" max="29" width="0" style="34" hidden="1" customWidth="1"/>
    <col min="30" max="16384" width="9" style="34"/>
  </cols>
  <sheetData>
    <row r="1" spans="1:28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8" ht="12.75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527</v>
      </c>
      <c r="AA3" s="34" t="s">
        <v>193</v>
      </c>
      <c r="AB3" s="35">
        <v>2005.01</v>
      </c>
    </row>
    <row r="4" spans="1:28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  <c r="AA4" s="34" t="s">
        <v>202</v>
      </c>
      <c r="AB4" s="35">
        <v>2005.02</v>
      </c>
    </row>
    <row r="5" spans="1:28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34" t="s">
        <v>206</v>
      </c>
      <c r="AB5" s="35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>
        <v>1</v>
      </c>
      <c r="G6" s="155">
        <v>65</v>
      </c>
      <c r="H6" s="156"/>
      <c r="I6" s="155">
        <v>1</v>
      </c>
      <c r="J6" s="155"/>
      <c r="K6" s="157">
        <f t="shared" ref="K6:K33" si="0">SUM(C6:J6)</f>
        <v>67</v>
      </c>
      <c r="L6" s="375">
        <v>111</v>
      </c>
      <c r="M6" s="484">
        <f>IF(ISERROR(K6/L6),"",(K6/L6))</f>
        <v>0.60360360360360366</v>
      </c>
      <c r="N6" s="365">
        <v>755</v>
      </c>
      <c r="O6" s="348">
        <v>473</v>
      </c>
      <c r="P6" s="484">
        <f>IF(ISERROR(N6/O6),"",(N6/O6))</f>
        <v>1.5961945031712474</v>
      </c>
      <c r="AA6" s="34" t="s">
        <v>208</v>
      </c>
      <c r="AB6" s="35">
        <v>2005.04</v>
      </c>
    </row>
    <row r="7" spans="1:28" s="36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  <c r="AB7" s="37"/>
    </row>
    <row r="8" spans="1:28" ht="13.5" customHeight="1">
      <c r="A8" s="296" t="s">
        <v>4</v>
      </c>
      <c r="B8" s="297" t="s">
        <v>207</v>
      </c>
      <c r="C8" s="162"/>
      <c r="D8" s="162"/>
      <c r="E8" s="162">
        <v>1035</v>
      </c>
      <c r="F8" s="162"/>
      <c r="G8" s="162">
        <v>487</v>
      </c>
      <c r="H8" s="163"/>
      <c r="I8" s="162"/>
      <c r="J8" s="162"/>
      <c r="K8" s="164">
        <f t="shared" si="0"/>
        <v>1522</v>
      </c>
      <c r="L8" s="347">
        <v>1556</v>
      </c>
      <c r="M8" s="486">
        <f>IF(ISERROR(K8/L8),"",(K8/L8))</f>
        <v>0.97814910025706936</v>
      </c>
      <c r="N8" s="363">
        <v>12270</v>
      </c>
      <c r="O8" s="341">
        <v>14155</v>
      </c>
      <c r="P8" s="486">
        <f>IF(ISERROR(N8/O8),"",(N8/O8))</f>
        <v>0.86683150830095368</v>
      </c>
      <c r="AA8" s="34" t="s">
        <v>210</v>
      </c>
      <c r="AB8" s="35">
        <v>2005.05</v>
      </c>
    </row>
    <row r="9" spans="1:28" s="36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  <c r="AB9" s="37"/>
    </row>
    <row r="10" spans="1:28" ht="13.5" customHeight="1">
      <c r="A10" s="296" t="s">
        <v>6</v>
      </c>
      <c r="B10" s="297" t="s">
        <v>207</v>
      </c>
      <c r="C10" s="162">
        <v>2</v>
      </c>
      <c r="D10" s="162"/>
      <c r="E10" s="162">
        <v>319</v>
      </c>
      <c r="F10" s="162">
        <v>9</v>
      </c>
      <c r="G10" s="162">
        <v>83</v>
      </c>
      <c r="H10" s="163"/>
      <c r="I10" s="162"/>
      <c r="J10" s="162"/>
      <c r="K10" s="164">
        <f t="shared" si="0"/>
        <v>413</v>
      </c>
      <c r="L10" s="347">
        <v>339</v>
      </c>
      <c r="M10" s="486">
        <f>IF(ISERROR(K10/L10),"",(K10/L10))</f>
        <v>1.2182890855457227</v>
      </c>
      <c r="N10" s="363">
        <v>3869</v>
      </c>
      <c r="O10" s="341">
        <v>3010</v>
      </c>
      <c r="P10" s="486">
        <f>IF(ISERROR(N10/O10),"",(N10/O10))</f>
        <v>1.2853820598006644</v>
      </c>
      <c r="AA10" s="34" t="s">
        <v>211</v>
      </c>
      <c r="AB10" s="35">
        <v>2005.06</v>
      </c>
    </row>
    <row r="11" spans="1:28" s="36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  <c r="AB11" s="37"/>
    </row>
    <row r="12" spans="1:28" ht="13.5" customHeight="1">
      <c r="A12" s="296" t="s">
        <v>215</v>
      </c>
      <c r="B12" s="297" t="s">
        <v>207</v>
      </c>
      <c r="C12" s="162"/>
      <c r="D12" s="162"/>
      <c r="E12" s="162">
        <v>144</v>
      </c>
      <c r="F12" s="162"/>
      <c r="G12" s="162">
        <v>28</v>
      </c>
      <c r="H12" s="163"/>
      <c r="I12" s="162"/>
      <c r="J12" s="162">
        <v>1</v>
      </c>
      <c r="K12" s="164">
        <f t="shared" si="0"/>
        <v>173</v>
      </c>
      <c r="L12" s="347">
        <v>133</v>
      </c>
      <c r="M12" s="486">
        <f>IF(ISERROR(K12/L12),"",(K12/L12))</f>
        <v>1.3007518796992481</v>
      </c>
      <c r="N12" s="363">
        <v>1418</v>
      </c>
      <c r="O12" s="341">
        <v>1047</v>
      </c>
      <c r="P12" s="486">
        <f>IF(ISERROR(N12/O12),"",(N12/O12))</f>
        <v>1.3543457497612226</v>
      </c>
      <c r="AA12" s="34" t="s">
        <v>212</v>
      </c>
      <c r="AB12" s="35">
        <v>2005.07</v>
      </c>
    </row>
    <row r="13" spans="1:28" s="36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  <c r="AB13" s="37"/>
    </row>
    <row r="14" spans="1:28" ht="13.5" customHeight="1">
      <c r="A14" s="296" t="s">
        <v>218</v>
      </c>
      <c r="B14" s="297" t="s">
        <v>207</v>
      </c>
      <c r="C14" s="162">
        <v>13</v>
      </c>
      <c r="D14" s="162"/>
      <c r="E14" s="162">
        <v>632</v>
      </c>
      <c r="F14" s="162">
        <v>152</v>
      </c>
      <c r="G14" s="162">
        <v>249</v>
      </c>
      <c r="H14" s="163"/>
      <c r="I14" s="162">
        <v>19</v>
      </c>
      <c r="J14" s="162"/>
      <c r="K14" s="164">
        <f t="shared" si="0"/>
        <v>1065</v>
      </c>
      <c r="L14" s="347">
        <v>1545</v>
      </c>
      <c r="M14" s="486">
        <f>IF(ISERROR(K14/L14),"",(K14/L14))</f>
        <v>0.68932038834951459</v>
      </c>
      <c r="N14" s="363">
        <v>9678</v>
      </c>
      <c r="O14" s="341">
        <v>10920</v>
      </c>
      <c r="P14" s="486">
        <f>IF(ISERROR(N14/O14),"",(N14/O14))</f>
        <v>0.88626373626373622</v>
      </c>
      <c r="AA14" s="34" t="s">
        <v>213</v>
      </c>
      <c r="AB14" s="35">
        <v>2005.08</v>
      </c>
    </row>
    <row r="15" spans="1:28" s="36" customFormat="1" ht="13.5" customHeight="1">
      <c r="A15" s="298"/>
      <c r="B15" s="299" t="s">
        <v>209</v>
      </c>
      <c r="C15" s="159"/>
      <c r="D15" s="159"/>
      <c r="E15" s="159"/>
      <c r="F15" s="159">
        <v>2</v>
      </c>
      <c r="G15" s="159"/>
      <c r="H15" s="160"/>
      <c r="I15" s="159">
        <v>3</v>
      </c>
      <c r="J15" s="159"/>
      <c r="K15" s="161">
        <f t="shared" si="0"/>
        <v>5</v>
      </c>
      <c r="L15" s="344"/>
      <c r="M15" s="485"/>
      <c r="N15" s="364"/>
      <c r="O15" s="342"/>
      <c r="P15" s="485"/>
      <c r="AB15" s="37"/>
    </row>
    <row r="16" spans="1:28" ht="13.5" customHeight="1">
      <c r="A16" s="296" t="s">
        <v>319</v>
      </c>
      <c r="B16" s="297" t="s">
        <v>207</v>
      </c>
      <c r="C16" s="162"/>
      <c r="D16" s="162"/>
      <c r="E16" s="162">
        <v>682</v>
      </c>
      <c r="F16" s="162"/>
      <c r="G16" s="162">
        <v>28</v>
      </c>
      <c r="H16" s="163"/>
      <c r="I16" s="162"/>
      <c r="J16" s="162"/>
      <c r="K16" s="164">
        <f t="shared" si="0"/>
        <v>710</v>
      </c>
      <c r="L16" s="347">
        <v>549</v>
      </c>
      <c r="M16" s="486">
        <f>IF(ISERROR(K16/L16),"",(K16/L16))</f>
        <v>1.2932604735883424</v>
      </c>
      <c r="N16" s="363">
        <v>4296</v>
      </c>
      <c r="O16" s="341">
        <v>3970</v>
      </c>
      <c r="P16" s="486">
        <f>IF(ISERROR(N16/O16),"",(N16/O16))</f>
        <v>1.0821158690176322</v>
      </c>
      <c r="AA16" s="34" t="s">
        <v>214</v>
      </c>
      <c r="AB16" s="35">
        <v>2005.09</v>
      </c>
    </row>
    <row r="17" spans="1:28" s="36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  <c r="AB17" s="37"/>
    </row>
    <row r="18" spans="1:28" ht="13.5" customHeight="1">
      <c r="A18" s="296" t="s">
        <v>10</v>
      </c>
      <c r="B18" s="297" t="s">
        <v>207</v>
      </c>
      <c r="C18" s="162"/>
      <c r="D18" s="162"/>
      <c r="E18" s="162">
        <v>55</v>
      </c>
      <c r="F18" s="162"/>
      <c r="G18" s="162">
        <v>359</v>
      </c>
      <c r="H18" s="163"/>
      <c r="I18" s="162">
        <v>1</v>
      </c>
      <c r="J18" s="162"/>
      <c r="K18" s="164">
        <f t="shared" si="0"/>
        <v>415</v>
      </c>
      <c r="L18" s="347">
        <v>472</v>
      </c>
      <c r="M18" s="486">
        <f>IF(ISERROR(K18/L18),"",(K18/L18))</f>
        <v>0.87923728813559321</v>
      </c>
      <c r="N18" s="363">
        <v>4164</v>
      </c>
      <c r="O18" s="341">
        <v>4331</v>
      </c>
      <c r="P18" s="486">
        <f>IF(ISERROR(N18/O18),"",(N18/O18))</f>
        <v>0.9614407758023551</v>
      </c>
      <c r="AB18" s="35"/>
    </row>
    <row r="19" spans="1:28" s="36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  <c r="AA19" s="36" t="s">
        <v>216</v>
      </c>
      <c r="AB19" s="37" t="s">
        <v>236</v>
      </c>
    </row>
    <row r="20" spans="1:28" ht="13.5" customHeight="1">
      <c r="A20" s="300" t="s">
        <v>11</v>
      </c>
      <c r="B20" s="297" t="s">
        <v>207</v>
      </c>
      <c r="C20" s="165">
        <v>32</v>
      </c>
      <c r="D20" s="165">
        <v>10</v>
      </c>
      <c r="E20" s="165">
        <v>2782</v>
      </c>
      <c r="F20" s="165">
        <v>579</v>
      </c>
      <c r="G20" s="165">
        <v>1469</v>
      </c>
      <c r="H20" s="166"/>
      <c r="I20" s="165">
        <v>67</v>
      </c>
      <c r="J20" s="165"/>
      <c r="K20" s="167">
        <f t="shared" si="0"/>
        <v>4939</v>
      </c>
      <c r="L20" s="347">
        <v>5292</v>
      </c>
      <c r="M20" s="486">
        <f>IF(ISERROR(K20/L20),"",(K20/L20))</f>
        <v>0.93329554043839758</v>
      </c>
      <c r="N20" s="363">
        <v>44948</v>
      </c>
      <c r="O20" s="341">
        <v>44722</v>
      </c>
      <c r="P20" s="486">
        <f>IF(ISERROR(N20/O20),"",(N20/O20))</f>
        <v>1.0050534412593355</v>
      </c>
      <c r="AB20" s="35"/>
    </row>
    <row r="21" spans="1:28" s="36" customFormat="1" ht="13.5" customHeight="1">
      <c r="A21" s="202"/>
      <c r="B21" s="301" t="s">
        <v>209</v>
      </c>
      <c r="C21" s="168">
        <v>2</v>
      </c>
      <c r="D21" s="168"/>
      <c r="E21" s="168">
        <v>8</v>
      </c>
      <c r="F21" s="168">
        <v>7</v>
      </c>
      <c r="G21" s="168">
        <v>42</v>
      </c>
      <c r="H21" s="169"/>
      <c r="I21" s="168">
        <v>8</v>
      </c>
      <c r="J21" s="168"/>
      <c r="K21" s="170">
        <f t="shared" si="0"/>
        <v>67</v>
      </c>
      <c r="L21" s="402"/>
      <c r="M21" s="487"/>
      <c r="N21" s="404"/>
      <c r="O21" s="405"/>
      <c r="P21" s="487"/>
      <c r="AA21" s="36" t="s">
        <v>217</v>
      </c>
      <c r="AB21" s="37">
        <v>2005.11</v>
      </c>
    </row>
    <row r="22" spans="1:28" ht="13.5" customHeight="1">
      <c r="A22" s="302" t="s">
        <v>18</v>
      </c>
      <c r="B22" s="295" t="s">
        <v>207</v>
      </c>
      <c r="C22" s="162">
        <v>116</v>
      </c>
      <c r="D22" s="162">
        <v>15</v>
      </c>
      <c r="E22" s="162"/>
      <c r="F22" s="162">
        <v>5</v>
      </c>
      <c r="G22" s="162"/>
      <c r="H22" s="163"/>
      <c r="I22" s="162">
        <v>58</v>
      </c>
      <c r="J22" s="162"/>
      <c r="K22" s="164">
        <f t="shared" si="0"/>
        <v>194</v>
      </c>
      <c r="L22" s="343">
        <v>214</v>
      </c>
      <c r="M22" s="488">
        <f>IF(ISERROR(K22/L22),"",(K22/L22))</f>
        <v>0.90654205607476634</v>
      </c>
      <c r="N22" s="391">
        <v>1718</v>
      </c>
      <c r="O22" s="348">
        <v>1772</v>
      </c>
      <c r="P22" s="484">
        <f>IF(ISERROR(N22/O22),"",(N22/O22))</f>
        <v>0.96952595936794583</v>
      </c>
      <c r="AB22" s="35"/>
    </row>
    <row r="23" spans="1:28" s="36" customFormat="1" ht="13.5" customHeight="1">
      <c r="A23" s="298"/>
      <c r="B23" s="299" t="s">
        <v>209</v>
      </c>
      <c r="C23" s="159">
        <v>57</v>
      </c>
      <c r="D23" s="159">
        <v>15</v>
      </c>
      <c r="E23" s="159"/>
      <c r="F23" s="159"/>
      <c r="G23" s="159"/>
      <c r="H23" s="160"/>
      <c r="I23" s="159">
        <v>27</v>
      </c>
      <c r="J23" s="159"/>
      <c r="K23" s="161">
        <f t="shared" si="0"/>
        <v>99</v>
      </c>
      <c r="L23" s="344"/>
      <c r="M23" s="485"/>
      <c r="N23" s="364"/>
      <c r="O23" s="342"/>
      <c r="P23" s="485"/>
      <c r="AA23" s="36" t="s">
        <v>219</v>
      </c>
      <c r="AB23" s="37">
        <v>2005.12</v>
      </c>
    </row>
    <row r="24" spans="1:28" ht="13.5" customHeight="1">
      <c r="A24" s="296" t="s">
        <v>5</v>
      </c>
      <c r="B24" s="297" t="s">
        <v>207</v>
      </c>
      <c r="C24" s="162">
        <v>278</v>
      </c>
      <c r="D24" s="162">
        <v>17</v>
      </c>
      <c r="E24" s="162"/>
      <c r="F24" s="162">
        <v>71</v>
      </c>
      <c r="G24" s="162"/>
      <c r="H24" s="163"/>
      <c r="I24" s="162">
        <v>142</v>
      </c>
      <c r="J24" s="162"/>
      <c r="K24" s="164">
        <f t="shared" si="0"/>
        <v>508</v>
      </c>
      <c r="L24" s="347">
        <v>395</v>
      </c>
      <c r="M24" s="486">
        <f>IF(ISERROR(K24/L24),"",(K24/L24))</f>
        <v>1.2860759493670886</v>
      </c>
      <c r="N24" s="363">
        <v>3108</v>
      </c>
      <c r="O24" s="341">
        <v>2442</v>
      </c>
      <c r="P24" s="486">
        <f>IF(ISERROR(N24/O24),"",(N24/O24))</f>
        <v>1.2727272727272727</v>
      </c>
      <c r="AB24" s="35"/>
    </row>
    <row r="25" spans="1:28" s="36" customFormat="1" ht="13.5" customHeight="1">
      <c r="A25" s="298"/>
      <c r="B25" s="299" t="s">
        <v>209</v>
      </c>
      <c r="C25" s="159">
        <v>171</v>
      </c>
      <c r="D25" s="159">
        <v>16</v>
      </c>
      <c r="E25" s="159"/>
      <c r="F25" s="159">
        <v>5</v>
      </c>
      <c r="G25" s="159"/>
      <c r="H25" s="160"/>
      <c r="I25" s="159">
        <v>97</v>
      </c>
      <c r="J25" s="159"/>
      <c r="K25" s="161">
        <f t="shared" si="0"/>
        <v>289</v>
      </c>
      <c r="L25" s="344"/>
      <c r="M25" s="485"/>
      <c r="N25" s="364"/>
      <c r="O25" s="342"/>
      <c r="P25" s="485"/>
    </row>
    <row r="26" spans="1:28" ht="13.5" customHeight="1">
      <c r="A26" s="300" t="s">
        <v>8</v>
      </c>
      <c r="B26" s="297" t="s">
        <v>207</v>
      </c>
      <c r="C26" s="173">
        <v>89</v>
      </c>
      <c r="D26" s="173">
        <v>8</v>
      </c>
      <c r="E26" s="173"/>
      <c r="F26" s="173">
        <v>55</v>
      </c>
      <c r="G26" s="173"/>
      <c r="H26" s="173"/>
      <c r="I26" s="173">
        <v>17</v>
      </c>
      <c r="J26" s="174"/>
      <c r="K26" s="175">
        <f t="shared" si="0"/>
        <v>169</v>
      </c>
      <c r="L26" s="347">
        <v>228</v>
      </c>
      <c r="M26" s="486">
        <f>IF(ISERROR(K26/L26),"",(K26/L26))</f>
        <v>0.74122807017543857</v>
      </c>
      <c r="N26" s="341">
        <v>1411</v>
      </c>
      <c r="O26" s="341">
        <v>1713</v>
      </c>
      <c r="P26" s="486">
        <f>IF(ISERROR(N26/O26),"",(N26/O26))</f>
        <v>0.82370110916520722</v>
      </c>
    </row>
    <row r="27" spans="1:28" ht="13.5" customHeight="1">
      <c r="A27" s="294"/>
      <c r="B27" s="299" t="s">
        <v>209</v>
      </c>
      <c r="C27" s="176">
        <v>35</v>
      </c>
      <c r="D27" s="176">
        <v>2</v>
      </c>
      <c r="E27" s="176"/>
      <c r="F27" s="176">
        <v>1</v>
      </c>
      <c r="G27" s="176"/>
      <c r="H27" s="177"/>
      <c r="I27" s="176">
        <v>11</v>
      </c>
      <c r="J27" s="176"/>
      <c r="K27" s="178">
        <f t="shared" si="0"/>
        <v>49</v>
      </c>
      <c r="L27" s="344"/>
      <c r="M27" s="485"/>
      <c r="N27" s="342"/>
      <c r="O27" s="342"/>
      <c r="P27" s="485"/>
    </row>
    <row r="28" spans="1:28" ht="13.5" customHeight="1">
      <c r="A28" s="300" t="s">
        <v>321</v>
      </c>
      <c r="B28" s="297" t="s">
        <v>207</v>
      </c>
      <c r="C28" s="165">
        <v>52</v>
      </c>
      <c r="D28" s="165"/>
      <c r="E28" s="165"/>
      <c r="F28" s="165"/>
      <c r="G28" s="165"/>
      <c r="H28" s="166"/>
      <c r="I28" s="165">
        <v>8</v>
      </c>
      <c r="J28" s="165"/>
      <c r="K28" s="167">
        <f t="shared" si="0"/>
        <v>60</v>
      </c>
      <c r="L28" s="347">
        <v>59</v>
      </c>
      <c r="M28" s="486">
        <f>IF(ISERROR(K28/L28),"",(K28/L28))</f>
        <v>1.0169491525423728</v>
      </c>
      <c r="N28" s="363">
        <v>417</v>
      </c>
      <c r="O28" s="341">
        <v>352</v>
      </c>
      <c r="P28" s="486">
        <f>IF(ISERROR(N28/O28),"",(N28/O28))</f>
        <v>1.1846590909090908</v>
      </c>
    </row>
    <row r="29" spans="1:28" s="36" customFormat="1" ht="13.5" customHeight="1">
      <c r="A29" s="294"/>
      <c r="B29" s="299" t="s">
        <v>209</v>
      </c>
      <c r="C29" s="159">
        <v>51</v>
      </c>
      <c r="D29" s="159"/>
      <c r="E29" s="159"/>
      <c r="F29" s="159"/>
      <c r="G29" s="159"/>
      <c r="H29" s="160"/>
      <c r="I29" s="159">
        <v>6</v>
      </c>
      <c r="J29" s="159"/>
      <c r="K29" s="161">
        <f t="shared" si="0"/>
        <v>57</v>
      </c>
      <c r="L29" s="344"/>
      <c r="M29" s="485"/>
      <c r="N29" s="364"/>
      <c r="O29" s="342"/>
      <c r="P29" s="485"/>
    </row>
    <row r="30" spans="1:28" ht="13.5" customHeight="1">
      <c r="A30" s="187" t="s">
        <v>220</v>
      </c>
      <c r="B30" s="297" t="s">
        <v>207</v>
      </c>
      <c r="C30" s="162">
        <v>36</v>
      </c>
      <c r="D30" s="162"/>
      <c r="E30" s="162"/>
      <c r="F30" s="162">
        <v>1</v>
      </c>
      <c r="G30" s="162"/>
      <c r="H30" s="163"/>
      <c r="I30" s="162">
        <v>17</v>
      </c>
      <c r="J30" s="162">
        <v>29</v>
      </c>
      <c r="K30" s="164">
        <f t="shared" si="0"/>
        <v>83</v>
      </c>
      <c r="L30" s="347">
        <v>78</v>
      </c>
      <c r="M30" s="486">
        <f>IF(ISERROR(K30/L30),"",(K30/L30))</f>
        <v>1.0641025641025641</v>
      </c>
      <c r="N30" s="363">
        <v>704</v>
      </c>
      <c r="O30" s="341">
        <v>641</v>
      </c>
      <c r="P30" s="486">
        <f>IF(ISERROR(N30/O30),"",(N30/O30))</f>
        <v>1.0982839313572543</v>
      </c>
    </row>
    <row r="31" spans="1:28" s="36" customFormat="1" ht="13.5" customHeight="1">
      <c r="A31" s="187"/>
      <c r="B31" s="299" t="s">
        <v>209</v>
      </c>
      <c r="C31" s="159">
        <v>17</v>
      </c>
      <c r="D31" s="159"/>
      <c r="E31" s="159"/>
      <c r="F31" s="159"/>
      <c r="G31" s="159"/>
      <c r="H31" s="160"/>
      <c r="I31" s="159">
        <v>6</v>
      </c>
      <c r="J31" s="159"/>
      <c r="K31" s="161">
        <f t="shared" si="0"/>
        <v>23</v>
      </c>
      <c r="L31" s="344"/>
      <c r="M31" s="485"/>
      <c r="N31" s="364"/>
      <c r="O31" s="342"/>
      <c r="P31" s="485"/>
    </row>
    <row r="32" spans="1:28" ht="13.5" customHeight="1">
      <c r="A32" s="149" t="s">
        <v>13</v>
      </c>
      <c r="B32" s="295" t="s">
        <v>207</v>
      </c>
      <c r="C32" s="162">
        <v>21</v>
      </c>
      <c r="D32" s="162"/>
      <c r="E32" s="162">
        <v>1545</v>
      </c>
      <c r="F32" s="162">
        <v>56</v>
      </c>
      <c r="G32" s="162">
        <v>205</v>
      </c>
      <c r="H32" s="163"/>
      <c r="I32" s="162">
        <v>6</v>
      </c>
      <c r="J32" s="162"/>
      <c r="K32" s="164">
        <f t="shared" si="0"/>
        <v>1833</v>
      </c>
      <c r="L32" s="347">
        <v>1410</v>
      </c>
      <c r="M32" s="486">
        <f>IF(ISERROR(K32/L32),"",(K32/L32))</f>
        <v>1.3</v>
      </c>
      <c r="N32" s="363">
        <v>11860</v>
      </c>
      <c r="O32" s="341">
        <v>11033</v>
      </c>
      <c r="P32" s="486">
        <f>IF(ISERROR(N32/O32),"",(N32/O32))</f>
        <v>1.0749569473397989</v>
      </c>
    </row>
    <row r="33" spans="1:17" s="36" customFormat="1" ht="13.5" customHeight="1" thickBot="1">
      <c r="A33" s="307" t="s">
        <v>221</v>
      </c>
      <c r="B33" s="295" t="s">
        <v>209</v>
      </c>
      <c r="C33" s="176">
        <v>6</v>
      </c>
      <c r="D33" s="176"/>
      <c r="E33" s="176">
        <v>1</v>
      </c>
      <c r="F33" s="176"/>
      <c r="G33" s="176"/>
      <c r="H33" s="177"/>
      <c r="I33" s="176"/>
      <c r="J33" s="176"/>
      <c r="K33" s="178">
        <f t="shared" si="0"/>
        <v>7</v>
      </c>
      <c r="L33" s="343"/>
      <c r="M33" s="488"/>
      <c r="N33" s="391"/>
      <c r="O33" s="399"/>
      <c r="P33" s="489"/>
    </row>
    <row r="34" spans="1:17" ht="14.25" customHeight="1">
      <c r="A34" s="407" t="s">
        <v>222</v>
      </c>
      <c r="B34" s="303" t="s">
        <v>207</v>
      </c>
      <c r="C34" s="179">
        <f t="shared" ref="C34:K35" si="1">C6+C8+C10+C12+C14+C16+C18+C20+C22+C24+C26+C28+C30+C32</f>
        <v>639</v>
      </c>
      <c r="D34" s="179">
        <f t="shared" si="1"/>
        <v>50</v>
      </c>
      <c r="E34" s="179">
        <f t="shared" si="1"/>
        <v>7194</v>
      </c>
      <c r="F34" s="179">
        <f t="shared" si="1"/>
        <v>929</v>
      </c>
      <c r="G34" s="179">
        <f t="shared" si="1"/>
        <v>2973</v>
      </c>
      <c r="H34" s="179">
        <f t="shared" si="1"/>
        <v>0</v>
      </c>
      <c r="I34" s="179">
        <f t="shared" si="1"/>
        <v>336</v>
      </c>
      <c r="J34" s="179">
        <f t="shared" si="1"/>
        <v>30</v>
      </c>
      <c r="K34" s="180">
        <f t="shared" si="1"/>
        <v>12151</v>
      </c>
      <c r="L34" s="389">
        <f>SUM(L6:L33)</f>
        <v>12381</v>
      </c>
      <c r="M34" s="492">
        <f>IF(ISERROR(K34/L34),"",(K34/L34))</f>
        <v>0.98142314837250622</v>
      </c>
      <c r="N34" s="396">
        <f>SUM(N6:N33)</f>
        <v>100616</v>
      </c>
      <c r="O34" s="398">
        <f>SUM(O6:O33)</f>
        <v>100581</v>
      </c>
      <c r="P34" s="490">
        <f>IF(ISERROR(N34/O34),"",(N34/O34))</f>
        <v>1.0003479782463884</v>
      </c>
      <c r="Q34" s="38"/>
    </row>
    <row r="35" spans="1:17" ht="14.25" customHeight="1" thickBot="1">
      <c r="A35" s="408"/>
      <c r="B35" s="304" t="s">
        <v>209</v>
      </c>
      <c r="C35" s="181">
        <f t="shared" si="1"/>
        <v>339</v>
      </c>
      <c r="D35" s="181">
        <f t="shared" si="1"/>
        <v>33</v>
      </c>
      <c r="E35" s="181">
        <f t="shared" si="1"/>
        <v>9</v>
      </c>
      <c r="F35" s="181">
        <f t="shared" si="1"/>
        <v>15</v>
      </c>
      <c r="G35" s="181">
        <f t="shared" si="1"/>
        <v>42</v>
      </c>
      <c r="H35" s="181">
        <f t="shared" si="1"/>
        <v>0</v>
      </c>
      <c r="I35" s="181">
        <f t="shared" si="1"/>
        <v>158</v>
      </c>
      <c r="J35" s="181">
        <f t="shared" si="1"/>
        <v>0</v>
      </c>
      <c r="K35" s="182">
        <f t="shared" si="1"/>
        <v>596</v>
      </c>
      <c r="L35" s="390"/>
      <c r="M35" s="489"/>
      <c r="N35" s="397"/>
      <c r="O35" s="399"/>
      <c r="P35" s="491"/>
      <c r="Q35" s="38"/>
    </row>
    <row r="36" spans="1:17" ht="13.5" customHeight="1">
      <c r="A36" s="411" t="s">
        <v>223</v>
      </c>
      <c r="B36" s="412"/>
      <c r="C36" s="171">
        <v>642</v>
      </c>
      <c r="D36" s="171">
        <v>56</v>
      </c>
      <c r="E36" s="171">
        <v>7189</v>
      </c>
      <c r="F36" s="171">
        <v>781</v>
      </c>
      <c r="G36" s="171">
        <v>3416</v>
      </c>
      <c r="H36" s="183"/>
      <c r="I36" s="171">
        <v>282</v>
      </c>
      <c r="J36" s="171">
        <v>15</v>
      </c>
      <c r="K36" s="184">
        <f>SUM(C36:J36)</f>
        <v>12381</v>
      </c>
      <c r="L36" s="185"/>
      <c r="M36" s="186"/>
      <c r="N36" s="187"/>
      <c r="O36" s="188"/>
      <c r="P36" s="189"/>
    </row>
    <row r="37" spans="1:17" ht="13.5" customHeight="1">
      <c r="A37" s="417" t="s">
        <v>224</v>
      </c>
      <c r="B37" s="418"/>
      <c r="C37" s="267">
        <f t="shared" ref="C37:K37" si="2">IF(ISERROR(C34/C36),"",(C34/C36))</f>
        <v>0.99532710280373837</v>
      </c>
      <c r="D37" s="267">
        <f t="shared" si="2"/>
        <v>0.8928571428571429</v>
      </c>
      <c r="E37" s="267">
        <f t="shared" si="2"/>
        <v>1.0006955070246208</v>
      </c>
      <c r="F37" s="267">
        <f t="shared" si="2"/>
        <v>1.1895006402048656</v>
      </c>
      <c r="G37" s="267">
        <f t="shared" si="2"/>
        <v>0.87031615925058547</v>
      </c>
      <c r="H37" s="267" t="str">
        <f t="shared" si="2"/>
        <v/>
      </c>
      <c r="I37" s="267">
        <f t="shared" si="2"/>
        <v>1.1914893617021276</v>
      </c>
      <c r="J37" s="267">
        <f t="shared" si="2"/>
        <v>2</v>
      </c>
      <c r="K37" s="268">
        <f t="shared" si="2"/>
        <v>0.98142314837250622</v>
      </c>
      <c r="L37" s="190"/>
      <c r="M37" s="191"/>
      <c r="N37" s="192"/>
      <c r="O37" s="193"/>
      <c r="P37" s="190"/>
    </row>
    <row r="38" spans="1:17" ht="13.5" customHeight="1">
      <c r="A38" s="419" t="s">
        <v>225</v>
      </c>
      <c r="B38" s="420"/>
      <c r="C38" s="158">
        <v>456</v>
      </c>
      <c r="D38" s="158">
        <v>35</v>
      </c>
      <c r="E38" s="158">
        <v>4970</v>
      </c>
      <c r="F38" s="158">
        <v>582</v>
      </c>
      <c r="G38" s="158">
        <v>2317</v>
      </c>
      <c r="H38" s="194"/>
      <c r="I38" s="158">
        <v>254</v>
      </c>
      <c r="J38" s="158">
        <v>9</v>
      </c>
      <c r="K38" s="195">
        <f>SUM(C38:J38)</f>
        <v>8623</v>
      </c>
      <c r="L38" s="196"/>
      <c r="M38" s="197"/>
      <c r="N38" s="198"/>
      <c r="O38" s="199"/>
      <c r="P38" s="200"/>
    </row>
    <row r="39" spans="1:17" ht="13.5" customHeight="1">
      <c r="A39" s="417" t="s">
        <v>226</v>
      </c>
      <c r="B39" s="418"/>
      <c r="C39" s="267">
        <f t="shared" ref="C39:K39" si="3">IF(ISERROR(C34/C38),"",(C34/C38))</f>
        <v>1.4013157894736843</v>
      </c>
      <c r="D39" s="267">
        <f t="shared" si="3"/>
        <v>1.4285714285714286</v>
      </c>
      <c r="E39" s="267">
        <f t="shared" si="3"/>
        <v>1.4474849094567404</v>
      </c>
      <c r="F39" s="267">
        <f t="shared" si="3"/>
        <v>1.5962199312714778</v>
      </c>
      <c r="G39" s="267">
        <f t="shared" si="3"/>
        <v>1.2831247302546396</v>
      </c>
      <c r="H39" s="267" t="str">
        <f t="shared" si="3"/>
        <v/>
      </c>
      <c r="I39" s="267">
        <f t="shared" si="3"/>
        <v>1.3228346456692914</v>
      </c>
      <c r="J39" s="267">
        <f t="shared" si="3"/>
        <v>3.3333333333333335</v>
      </c>
      <c r="K39" s="268">
        <f t="shared" si="3"/>
        <v>1.4091383509219528</v>
      </c>
      <c r="L39" s="201"/>
      <c r="M39" s="191"/>
      <c r="N39" s="202"/>
      <c r="O39" s="193"/>
      <c r="P39" s="190"/>
    </row>
    <row r="40" spans="1:17" ht="13.5" customHeight="1">
      <c r="A40" s="419" t="s">
        <v>227</v>
      </c>
      <c r="B40" s="420"/>
      <c r="C40" s="203">
        <v>4708</v>
      </c>
      <c r="D40" s="158">
        <v>426</v>
      </c>
      <c r="E40" s="158">
        <v>59366</v>
      </c>
      <c r="F40" s="158">
        <v>6207</v>
      </c>
      <c r="G40" s="158">
        <v>27074</v>
      </c>
      <c r="H40" s="194"/>
      <c r="I40" s="158">
        <v>2660</v>
      </c>
      <c r="J40" s="158">
        <v>175</v>
      </c>
      <c r="K40" s="195">
        <f>SUM(C40:J40)</f>
        <v>100616</v>
      </c>
      <c r="L40" s="204"/>
      <c r="M40" s="197"/>
      <c r="N40" s="198"/>
      <c r="O40" s="199"/>
      <c r="P40" s="200"/>
    </row>
    <row r="41" spans="1:17" ht="13.5" customHeight="1">
      <c r="A41" s="411" t="s">
        <v>228</v>
      </c>
      <c r="B41" s="412"/>
      <c r="C41" s="171">
        <v>4706</v>
      </c>
      <c r="D41" s="171">
        <v>387</v>
      </c>
      <c r="E41" s="171">
        <v>61854</v>
      </c>
      <c r="F41" s="171">
        <v>5736</v>
      </c>
      <c r="G41" s="171">
        <v>25190</v>
      </c>
      <c r="H41" s="183"/>
      <c r="I41" s="171">
        <v>2552</v>
      </c>
      <c r="J41" s="171">
        <v>156</v>
      </c>
      <c r="K41" s="205">
        <f>SUM(C41:J41)</f>
        <v>100581</v>
      </c>
      <c r="L41" s="206"/>
      <c r="M41" s="186"/>
      <c r="N41" s="187"/>
      <c r="O41" s="207"/>
      <c r="P41" s="189"/>
    </row>
    <row r="42" spans="1:17" ht="13.5" customHeight="1">
      <c r="A42" s="413" t="s">
        <v>229</v>
      </c>
      <c r="B42" s="414"/>
      <c r="C42" s="269">
        <f t="shared" ref="C42:K42" si="4">IF(ISERROR(C40/C41),"",(C40/C41))</f>
        <v>1.0004249893752657</v>
      </c>
      <c r="D42" s="269">
        <f t="shared" si="4"/>
        <v>1.1007751937984496</v>
      </c>
      <c r="E42" s="269">
        <f t="shared" si="4"/>
        <v>0.95977624729201017</v>
      </c>
      <c r="F42" s="269">
        <f t="shared" si="4"/>
        <v>1.0821129707112971</v>
      </c>
      <c r="G42" s="269">
        <f t="shared" si="4"/>
        <v>1.0747915839618896</v>
      </c>
      <c r="H42" s="269" t="str">
        <f t="shared" si="4"/>
        <v/>
      </c>
      <c r="I42" s="269">
        <f t="shared" si="4"/>
        <v>1.042319749216301</v>
      </c>
      <c r="J42" s="269">
        <f t="shared" si="4"/>
        <v>1.1217948717948718</v>
      </c>
      <c r="K42" s="270">
        <f t="shared" si="4"/>
        <v>1.0003479782463884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60" t="s">
        <v>451</v>
      </c>
      <c r="L43" s="360"/>
      <c r="M43" s="360"/>
      <c r="N43" s="360"/>
      <c r="O43" s="360"/>
      <c r="P43" s="360"/>
    </row>
    <row r="44" spans="1:17">
      <c r="A44" s="39"/>
      <c r="B44" s="39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P32:P33"/>
    <mergeCell ref="L28:L29"/>
    <mergeCell ref="M28:M29"/>
    <mergeCell ref="N28:N29"/>
    <mergeCell ref="O28:O29"/>
    <mergeCell ref="P28:P29"/>
    <mergeCell ref="L30:L31"/>
    <mergeCell ref="M30:M31"/>
    <mergeCell ref="N30:N31"/>
    <mergeCell ref="O30:O31"/>
    <mergeCell ref="P30:P31"/>
    <mergeCell ref="L24:L2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20:L21"/>
    <mergeCell ref="M20:M21"/>
    <mergeCell ref="N20:N21"/>
    <mergeCell ref="O20:O21"/>
    <mergeCell ref="P20:P21"/>
    <mergeCell ref="L22:L23"/>
    <mergeCell ref="M22:M23"/>
    <mergeCell ref="N22:N23"/>
    <mergeCell ref="O22:O23"/>
    <mergeCell ref="P22:P23"/>
    <mergeCell ref="L16:L17"/>
    <mergeCell ref="M16:M17"/>
    <mergeCell ref="N16:N17"/>
    <mergeCell ref="O16:O17"/>
    <mergeCell ref="P16:P17"/>
    <mergeCell ref="L18:L19"/>
    <mergeCell ref="M18:M19"/>
    <mergeCell ref="N18:N19"/>
    <mergeCell ref="O18:O19"/>
    <mergeCell ref="P18:P19"/>
    <mergeCell ref="L12:L13"/>
    <mergeCell ref="M12:M13"/>
    <mergeCell ref="N12:N13"/>
    <mergeCell ref="O12:O13"/>
    <mergeCell ref="P12:P13"/>
    <mergeCell ref="L14:L15"/>
    <mergeCell ref="M14:M15"/>
    <mergeCell ref="N14:N15"/>
    <mergeCell ref="O14:O15"/>
    <mergeCell ref="P14:P15"/>
    <mergeCell ref="L8:L9"/>
    <mergeCell ref="M8:M9"/>
    <mergeCell ref="N8:N9"/>
    <mergeCell ref="O8:O9"/>
    <mergeCell ref="P8:P9"/>
    <mergeCell ref="L10:L11"/>
    <mergeCell ref="M10:M11"/>
    <mergeCell ref="N10:N11"/>
    <mergeCell ref="O10:O11"/>
    <mergeCell ref="P10:P11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</mergeCells>
  <phoneticPr fontId="3"/>
  <conditionalFormatting sqref="B6:K33">
    <cfRule type="expression" dxfId="8" priority="1" stopIfTrue="1">
      <formula>MOD(ROW(),2)=1</formula>
    </cfRule>
  </conditionalFormatting>
  <dataValidations count="1">
    <dataValidation type="list" allowBlank="1" showInputMessage="1" showErrorMessage="1" sqref="P3" xr:uid="{F19AA9F2-C02B-4F9E-9161-976FCC8813F6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5"/>
  </sheetPr>
  <dimension ref="A1:AB44"/>
  <sheetViews>
    <sheetView showGridLines="0" showZeros="0" view="pageBreakPreview" zoomScaleNormal="100" workbookViewId="0">
      <pane xSplit="2" ySplit="5" topLeftCell="C6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5.75"/>
  <cols>
    <col min="1" max="1" width="13.125" style="247" customWidth="1"/>
    <col min="2" max="2" width="6.25" style="247" customWidth="1"/>
    <col min="3" max="7" width="9" style="247"/>
    <col min="8" max="8" width="9" style="247" hidden="1" customWidth="1"/>
    <col min="9" max="10" width="9" style="247"/>
    <col min="11" max="11" width="9.375" style="247" customWidth="1"/>
    <col min="12" max="12" width="9" style="247"/>
    <col min="13" max="13" width="7.25" style="247" customWidth="1"/>
    <col min="14" max="15" width="9" style="247"/>
    <col min="16" max="16" width="7.25" style="247" customWidth="1"/>
    <col min="17" max="24" width="9" style="247"/>
    <col min="25" max="25" width="0" style="247" hidden="1" customWidth="1"/>
    <col min="26" max="27" width="9" style="247" hidden="1" customWidth="1"/>
    <col min="28" max="28" width="11.25" style="247" hidden="1" customWidth="1"/>
    <col min="29" max="29" width="0" style="247" hidden="1" customWidth="1"/>
    <col min="30" max="16384" width="9" style="247"/>
  </cols>
  <sheetData>
    <row r="1" spans="1:28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8">
      <c r="F2" s="247">
        <v>0</v>
      </c>
    </row>
    <row r="3" spans="1:28" ht="17.25" thickBot="1">
      <c r="A3" s="248" t="s">
        <v>192</v>
      </c>
      <c r="B3" s="248"/>
      <c r="O3" s="249" t="s">
        <v>511</v>
      </c>
      <c r="P3" s="247" t="s">
        <v>526</v>
      </c>
      <c r="AA3" s="247" t="s">
        <v>193</v>
      </c>
      <c r="AB3" s="250">
        <v>2005.01</v>
      </c>
    </row>
    <row r="4" spans="1:28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  <c r="AA4" s="247" t="s">
        <v>202</v>
      </c>
      <c r="AB4" s="250">
        <v>2005.02</v>
      </c>
    </row>
    <row r="5" spans="1:28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  <c r="AA5" s="247" t="s">
        <v>206</v>
      </c>
      <c r="AB5" s="250">
        <v>2005.03</v>
      </c>
    </row>
    <row r="6" spans="1:28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56</v>
      </c>
      <c r="H6" s="156"/>
      <c r="I6" s="155">
        <v>1</v>
      </c>
      <c r="J6" s="155"/>
      <c r="K6" s="157">
        <f t="shared" ref="K6:K33" si="0">SUM(C6:J6)</f>
        <v>57</v>
      </c>
      <c r="L6" s="375">
        <v>70</v>
      </c>
      <c r="M6" s="484">
        <f>IF(ISERROR(K6/L6),"",(K6/L6))</f>
        <v>0.81428571428571428</v>
      </c>
      <c r="N6" s="365">
        <v>688</v>
      </c>
      <c r="O6" s="348">
        <v>362</v>
      </c>
      <c r="P6" s="484">
        <f>IF(ISERROR(N6/O6),"",(N6/O6))</f>
        <v>1.9005524861878453</v>
      </c>
      <c r="AA6" s="247" t="s">
        <v>208</v>
      </c>
      <c r="AB6" s="250">
        <v>2005.04</v>
      </c>
    </row>
    <row r="7" spans="1:28" s="251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  <c r="AB7" s="252"/>
    </row>
    <row r="8" spans="1:28" ht="13.5" customHeight="1">
      <c r="A8" s="296" t="s">
        <v>4</v>
      </c>
      <c r="B8" s="297" t="s">
        <v>207</v>
      </c>
      <c r="C8" s="162"/>
      <c r="D8" s="162"/>
      <c r="E8" s="162">
        <v>693</v>
      </c>
      <c r="F8" s="162"/>
      <c r="G8" s="162">
        <v>369</v>
      </c>
      <c r="H8" s="163"/>
      <c r="I8" s="162"/>
      <c r="J8" s="162"/>
      <c r="K8" s="164">
        <f t="shared" si="0"/>
        <v>1062</v>
      </c>
      <c r="L8" s="347">
        <v>1184</v>
      </c>
      <c r="M8" s="486">
        <f>IF(ISERROR(K8/L8),"",(K8/L8))</f>
        <v>0.89695945945945943</v>
      </c>
      <c r="N8" s="363">
        <v>10748</v>
      </c>
      <c r="O8" s="341">
        <v>12599</v>
      </c>
      <c r="P8" s="486">
        <f>IF(ISERROR(N8/O8),"",(N8/O8))</f>
        <v>0.85308357806175095</v>
      </c>
      <c r="AA8" s="247" t="s">
        <v>210</v>
      </c>
      <c r="AB8" s="250">
        <v>2005.05</v>
      </c>
    </row>
    <row r="9" spans="1:28" s="251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  <c r="AB9" s="252"/>
    </row>
    <row r="10" spans="1:28" ht="13.5" customHeight="1">
      <c r="A10" s="296" t="s">
        <v>6</v>
      </c>
      <c r="B10" s="297" t="s">
        <v>207</v>
      </c>
      <c r="C10" s="162"/>
      <c r="D10" s="162"/>
      <c r="E10" s="162">
        <v>243</v>
      </c>
      <c r="F10" s="162">
        <v>18</v>
      </c>
      <c r="G10" s="162">
        <v>66</v>
      </c>
      <c r="H10" s="163"/>
      <c r="I10" s="162">
        <v>1</v>
      </c>
      <c r="J10" s="162"/>
      <c r="K10" s="164">
        <f t="shared" si="0"/>
        <v>328</v>
      </c>
      <c r="L10" s="347">
        <v>309</v>
      </c>
      <c r="M10" s="486">
        <f>IF(ISERROR(K10/L10),"",(K10/L10))</f>
        <v>1.0614886731391586</v>
      </c>
      <c r="N10" s="363">
        <v>3456</v>
      </c>
      <c r="O10" s="341">
        <v>2671</v>
      </c>
      <c r="P10" s="486">
        <f>IF(ISERROR(N10/O10),"",(N10/O10))</f>
        <v>1.2938974166978661</v>
      </c>
      <c r="AA10" s="247" t="s">
        <v>211</v>
      </c>
      <c r="AB10" s="250">
        <v>2005.06</v>
      </c>
    </row>
    <row r="11" spans="1:28" s="251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  <c r="AB11" s="252"/>
    </row>
    <row r="12" spans="1:28" ht="13.5" customHeight="1">
      <c r="A12" s="296" t="s">
        <v>215</v>
      </c>
      <c r="B12" s="297" t="s">
        <v>207</v>
      </c>
      <c r="C12" s="162"/>
      <c r="D12" s="162"/>
      <c r="E12" s="162">
        <v>108</v>
      </c>
      <c r="F12" s="162"/>
      <c r="G12" s="162">
        <v>19</v>
      </c>
      <c r="H12" s="163"/>
      <c r="I12" s="162"/>
      <c r="J12" s="162"/>
      <c r="K12" s="164">
        <f t="shared" si="0"/>
        <v>127</v>
      </c>
      <c r="L12" s="347">
        <v>90</v>
      </c>
      <c r="M12" s="486">
        <f>IF(ISERROR(K12/L12),"",(K12/L12))</f>
        <v>1.4111111111111112</v>
      </c>
      <c r="N12" s="363">
        <v>1245</v>
      </c>
      <c r="O12" s="341">
        <v>914</v>
      </c>
      <c r="P12" s="486">
        <f>IF(ISERROR(N12/O12),"",(N12/O12))</f>
        <v>1.3621444201312911</v>
      </c>
      <c r="AA12" s="247" t="s">
        <v>212</v>
      </c>
      <c r="AB12" s="250">
        <v>2005.07</v>
      </c>
    </row>
    <row r="13" spans="1:28" s="251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  <c r="AB13" s="252"/>
    </row>
    <row r="14" spans="1:28" ht="13.5" customHeight="1">
      <c r="A14" s="296" t="s">
        <v>218</v>
      </c>
      <c r="B14" s="297" t="s">
        <v>207</v>
      </c>
      <c r="C14" s="162">
        <v>7</v>
      </c>
      <c r="D14" s="162"/>
      <c r="E14" s="162">
        <v>337</v>
      </c>
      <c r="F14" s="162">
        <v>109</v>
      </c>
      <c r="G14" s="162">
        <v>195</v>
      </c>
      <c r="H14" s="163"/>
      <c r="I14" s="162">
        <v>16</v>
      </c>
      <c r="J14" s="162"/>
      <c r="K14" s="164">
        <f t="shared" si="0"/>
        <v>664</v>
      </c>
      <c r="L14" s="347">
        <v>994</v>
      </c>
      <c r="M14" s="486">
        <f>IF(ISERROR(K14/L14),"",(K14/L14))</f>
        <v>0.66800804828973848</v>
      </c>
      <c r="N14" s="363">
        <v>8613</v>
      </c>
      <c r="O14" s="341">
        <v>9375</v>
      </c>
      <c r="P14" s="486">
        <f>IF(ISERROR(N14/O14),"",(N14/O14))</f>
        <v>0.91871999999999998</v>
      </c>
      <c r="AA14" s="247" t="s">
        <v>213</v>
      </c>
      <c r="AB14" s="250">
        <v>2005.08</v>
      </c>
    </row>
    <row r="15" spans="1:28" s="251" customFormat="1" ht="13.5" customHeight="1">
      <c r="A15" s="298"/>
      <c r="B15" s="299" t="s">
        <v>209</v>
      </c>
      <c r="C15" s="159">
        <v>1</v>
      </c>
      <c r="D15" s="159"/>
      <c r="E15" s="159"/>
      <c r="F15" s="159">
        <v>1</v>
      </c>
      <c r="G15" s="159"/>
      <c r="H15" s="160"/>
      <c r="I15" s="159">
        <v>1</v>
      </c>
      <c r="J15" s="159"/>
      <c r="K15" s="161">
        <f t="shared" si="0"/>
        <v>3</v>
      </c>
      <c r="L15" s="344"/>
      <c r="M15" s="485"/>
      <c r="N15" s="364"/>
      <c r="O15" s="342"/>
      <c r="P15" s="485"/>
      <c r="AB15" s="252"/>
    </row>
    <row r="16" spans="1:28" ht="13.5" customHeight="1">
      <c r="A16" s="296" t="s">
        <v>319</v>
      </c>
      <c r="B16" s="297" t="s">
        <v>207</v>
      </c>
      <c r="C16" s="162"/>
      <c r="D16" s="162"/>
      <c r="E16" s="162">
        <v>378</v>
      </c>
      <c r="F16" s="162"/>
      <c r="G16" s="162">
        <v>26</v>
      </c>
      <c r="H16" s="163"/>
      <c r="I16" s="162"/>
      <c r="J16" s="162"/>
      <c r="K16" s="164">
        <f t="shared" si="0"/>
        <v>404</v>
      </c>
      <c r="L16" s="347">
        <v>351</v>
      </c>
      <c r="M16" s="486">
        <f>IF(ISERROR(K16/L16),"",(K16/L16))</f>
        <v>1.1509971509971511</v>
      </c>
      <c r="N16" s="363">
        <v>3586</v>
      </c>
      <c r="O16" s="341">
        <v>3421</v>
      </c>
      <c r="P16" s="486">
        <f>IF(ISERROR(N16/O16),"",(N16/O16))</f>
        <v>1.0482315112540193</v>
      </c>
      <c r="AA16" s="247" t="s">
        <v>214</v>
      </c>
      <c r="AB16" s="250">
        <v>2005.09</v>
      </c>
    </row>
    <row r="17" spans="1:28" s="251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  <c r="AB17" s="252"/>
    </row>
    <row r="18" spans="1:28" ht="13.5" customHeight="1">
      <c r="A18" s="296" t="s">
        <v>10</v>
      </c>
      <c r="B18" s="297" t="s">
        <v>207</v>
      </c>
      <c r="C18" s="162"/>
      <c r="D18" s="162"/>
      <c r="E18" s="162">
        <v>26</v>
      </c>
      <c r="F18" s="162"/>
      <c r="G18" s="162">
        <v>363</v>
      </c>
      <c r="H18" s="163"/>
      <c r="I18" s="162">
        <v>9</v>
      </c>
      <c r="J18" s="162"/>
      <c r="K18" s="164">
        <f t="shared" si="0"/>
        <v>398</v>
      </c>
      <c r="L18" s="347">
        <v>359</v>
      </c>
      <c r="M18" s="486">
        <f>IF(ISERROR(K18/L18),"",(K18/L18))</f>
        <v>1.1086350974930361</v>
      </c>
      <c r="N18" s="363">
        <v>3749</v>
      </c>
      <c r="O18" s="341">
        <v>3859</v>
      </c>
      <c r="P18" s="486">
        <f>IF(ISERROR(N18/O18),"",(N18/O18))</f>
        <v>0.97149520601192019</v>
      </c>
      <c r="AB18" s="250"/>
    </row>
    <row r="19" spans="1:28" s="251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  <c r="AA19" s="251" t="s">
        <v>216</v>
      </c>
      <c r="AB19" s="252" t="s">
        <v>236</v>
      </c>
    </row>
    <row r="20" spans="1:28" ht="13.5" customHeight="1">
      <c r="A20" s="300" t="s">
        <v>11</v>
      </c>
      <c r="B20" s="297" t="s">
        <v>207</v>
      </c>
      <c r="C20" s="165">
        <v>24</v>
      </c>
      <c r="D20" s="165">
        <v>9</v>
      </c>
      <c r="E20" s="165">
        <v>2198</v>
      </c>
      <c r="F20" s="165">
        <v>348</v>
      </c>
      <c r="G20" s="165">
        <v>1217</v>
      </c>
      <c r="H20" s="166"/>
      <c r="I20" s="165">
        <v>27</v>
      </c>
      <c r="J20" s="165"/>
      <c r="K20" s="167">
        <f t="shared" si="0"/>
        <v>3823</v>
      </c>
      <c r="L20" s="347">
        <v>4389</v>
      </c>
      <c r="M20" s="486">
        <f>IF(ISERROR(K20/L20),"",(K20/L20))</f>
        <v>0.87104123946229206</v>
      </c>
      <c r="N20" s="363">
        <v>40009</v>
      </c>
      <c r="O20" s="341">
        <v>39430</v>
      </c>
      <c r="P20" s="486">
        <f>IF(ISERROR(N20/O20),"",(N20/O20))</f>
        <v>1.0146842505706315</v>
      </c>
      <c r="AB20" s="250"/>
    </row>
    <row r="21" spans="1:28" s="251" customFormat="1" ht="13.5" customHeight="1">
      <c r="A21" s="202"/>
      <c r="B21" s="301" t="s">
        <v>209</v>
      </c>
      <c r="C21" s="168"/>
      <c r="D21" s="168">
        <v>2</v>
      </c>
      <c r="E21" s="168">
        <v>10</v>
      </c>
      <c r="F21" s="168">
        <v>1</v>
      </c>
      <c r="G21" s="168">
        <v>25</v>
      </c>
      <c r="H21" s="169"/>
      <c r="I21" s="168">
        <v>1</v>
      </c>
      <c r="J21" s="168"/>
      <c r="K21" s="170">
        <f t="shared" si="0"/>
        <v>39</v>
      </c>
      <c r="L21" s="402"/>
      <c r="M21" s="487"/>
      <c r="N21" s="404"/>
      <c r="O21" s="405"/>
      <c r="P21" s="487"/>
      <c r="AA21" s="251" t="s">
        <v>217</v>
      </c>
      <c r="AB21" s="252">
        <v>2005.11</v>
      </c>
    </row>
    <row r="22" spans="1:28" ht="13.5" customHeight="1">
      <c r="A22" s="302" t="s">
        <v>18</v>
      </c>
      <c r="B22" s="295" t="s">
        <v>207</v>
      </c>
      <c r="C22" s="162">
        <v>98</v>
      </c>
      <c r="D22" s="162">
        <v>8</v>
      </c>
      <c r="E22" s="162"/>
      <c r="F22" s="162">
        <v>2</v>
      </c>
      <c r="G22" s="162"/>
      <c r="H22" s="163"/>
      <c r="I22" s="162">
        <v>40</v>
      </c>
      <c r="J22" s="162"/>
      <c r="K22" s="164">
        <f t="shared" si="0"/>
        <v>148</v>
      </c>
      <c r="L22" s="343">
        <v>203</v>
      </c>
      <c r="M22" s="488">
        <f>IF(ISERROR(K22/L22),"",(K22/L22))</f>
        <v>0.72906403940886699</v>
      </c>
      <c r="N22" s="391">
        <v>1524</v>
      </c>
      <c r="O22" s="348">
        <v>1558</v>
      </c>
      <c r="P22" s="484">
        <f>IF(ISERROR(N22/O22),"",(N22/O22))</f>
        <v>0.97817715019255458</v>
      </c>
      <c r="AB22" s="250"/>
    </row>
    <row r="23" spans="1:28" s="251" customFormat="1" ht="13.5" customHeight="1">
      <c r="A23" s="298"/>
      <c r="B23" s="299" t="s">
        <v>209</v>
      </c>
      <c r="C23" s="159">
        <v>40</v>
      </c>
      <c r="D23" s="159">
        <v>7</v>
      </c>
      <c r="E23" s="159"/>
      <c r="F23" s="159"/>
      <c r="G23" s="159"/>
      <c r="H23" s="160"/>
      <c r="I23" s="159">
        <v>15</v>
      </c>
      <c r="J23" s="159"/>
      <c r="K23" s="161">
        <f t="shared" si="0"/>
        <v>62</v>
      </c>
      <c r="L23" s="344"/>
      <c r="M23" s="485"/>
      <c r="N23" s="364"/>
      <c r="O23" s="342"/>
      <c r="P23" s="485"/>
      <c r="AA23" s="251" t="s">
        <v>219</v>
      </c>
      <c r="AB23" s="252">
        <v>2005.12</v>
      </c>
    </row>
    <row r="24" spans="1:28" ht="13.5" customHeight="1">
      <c r="A24" s="296" t="s">
        <v>5</v>
      </c>
      <c r="B24" s="297" t="s">
        <v>207</v>
      </c>
      <c r="C24" s="162">
        <v>183</v>
      </c>
      <c r="D24" s="162">
        <v>4</v>
      </c>
      <c r="E24" s="162"/>
      <c r="F24" s="162">
        <v>43</v>
      </c>
      <c r="G24" s="162"/>
      <c r="H24" s="163"/>
      <c r="I24" s="162">
        <v>96</v>
      </c>
      <c r="J24" s="162"/>
      <c r="K24" s="164">
        <f t="shared" si="0"/>
        <v>326</v>
      </c>
      <c r="L24" s="347">
        <v>259</v>
      </c>
      <c r="M24" s="486">
        <f>IF(ISERROR(K24/L24),"",(K24/L24))</f>
        <v>1.2586872586872586</v>
      </c>
      <c r="N24" s="363">
        <v>2600</v>
      </c>
      <c r="O24" s="341">
        <v>2047</v>
      </c>
      <c r="P24" s="486">
        <f>IF(ISERROR(N24/O24),"",(N24/O24))</f>
        <v>1.2701514411333659</v>
      </c>
      <c r="AB24" s="250"/>
    </row>
    <row r="25" spans="1:28" s="251" customFormat="1" ht="13.5" customHeight="1">
      <c r="A25" s="298"/>
      <c r="B25" s="299" t="s">
        <v>209</v>
      </c>
      <c r="C25" s="159">
        <v>107</v>
      </c>
      <c r="D25" s="159">
        <v>2</v>
      </c>
      <c r="E25" s="159"/>
      <c r="F25" s="159">
        <v>1</v>
      </c>
      <c r="G25" s="159"/>
      <c r="H25" s="160"/>
      <c r="I25" s="159">
        <v>62</v>
      </c>
      <c r="J25" s="159"/>
      <c r="K25" s="161">
        <f t="shared" si="0"/>
        <v>172</v>
      </c>
      <c r="L25" s="344"/>
      <c r="M25" s="485"/>
      <c r="N25" s="364"/>
      <c r="O25" s="342"/>
      <c r="P25" s="485"/>
    </row>
    <row r="26" spans="1:28" ht="13.5" customHeight="1">
      <c r="A26" s="300" t="s">
        <v>8</v>
      </c>
      <c r="B26" s="297" t="s">
        <v>207</v>
      </c>
      <c r="C26" s="173">
        <v>83</v>
      </c>
      <c r="D26" s="173">
        <v>11</v>
      </c>
      <c r="E26" s="173"/>
      <c r="F26" s="173">
        <v>24</v>
      </c>
      <c r="G26" s="173"/>
      <c r="H26" s="173"/>
      <c r="I26" s="173">
        <v>27</v>
      </c>
      <c r="J26" s="174"/>
      <c r="K26" s="175">
        <f t="shared" si="0"/>
        <v>145</v>
      </c>
      <c r="L26" s="347">
        <v>238</v>
      </c>
      <c r="M26" s="486">
        <f>IF(ISERROR(K26/L26),"",(K26/L26))</f>
        <v>0.60924369747899154</v>
      </c>
      <c r="N26" s="341">
        <v>1242</v>
      </c>
      <c r="O26" s="341">
        <v>1485</v>
      </c>
      <c r="P26" s="486">
        <f>IF(ISERROR(N26/O26),"",(N26/O26))</f>
        <v>0.83636363636363631</v>
      </c>
    </row>
    <row r="27" spans="1:28" ht="13.5" customHeight="1">
      <c r="A27" s="294"/>
      <c r="B27" s="299" t="s">
        <v>209</v>
      </c>
      <c r="C27" s="176">
        <v>27</v>
      </c>
      <c r="D27" s="176">
        <v>7</v>
      </c>
      <c r="E27" s="176"/>
      <c r="F27" s="176"/>
      <c r="G27" s="176"/>
      <c r="H27" s="177"/>
      <c r="I27" s="176">
        <v>12</v>
      </c>
      <c r="J27" s="176"/>
      <c r="K27" s="178">
        <f t="shared" si="0"/>
        <v>46</v>
      </c>
      <c r="L27" s="344"/>
      <c r="M27" s="485"/>
      <c r="N27" s="342"/>
      <c r="O27" s="342"/>
      <c r="P27" s="485"/>
    </row>
    <row r="28" spans="1:28" ht="13.5" customHeight="1">
      <c r="A28" s="300" t="s">
        <v>321</v>
      </c>
      <c r="B28" s="297" t="s">
        <v>207</v>
      </c>
      <c r="C28" s="165">
        <v>31</v>
      </c>
      <c r="D28" s="165"/>
      <c r="E28" s="165"/>
      <c r="F28" s="165"/>
      <c r="G28" s="165"/>
      <c r="H28" s="166"/>
      <c r="I28" s="165">
        <v>6</v>
      </c>
      <c r="J28" s="165"/>
      <c r="K28" s="167">
        <f t="shared" si="0"/>
        <v>37</v>
      </c>
      <c r="L28" s="347">
        <v>34</v>
      </c>
      <c r="M28" s="486">
        <f>IF(ISERROR(K28/L28),"",(K28/L28))</f>
        <v>1.088235294117647</v>
      </c>
      <c r="N28" s="363">
        <v>357</v>
      </c>
      <c r="O28" s="341">
        <v>293</v>
      </c>
      <c r="P28" s="486">
        <f>IF(ISERROR(N28/O28),"",(N28/O28))</f>
        <v>1.2184300341296928</v>
      </c>
    </row>
    <row r="29" spans="1:28" s="251" customFormat="1" ht="13.5" customHeight="1">
      <c r="A29" s="294"/>
      <c r="B29" s="299" t="s">
        <v>209</v>
      </c>
      <c r="C29" s="159">
        <v>25</v>
      </c>
      <c r="D29" s="159"/>
      <c r="E29" s="159"/>
      <c r="F29" s="159"/>
      <c r="G29" s="159"/>
      <c r="H29" s="160"/>
      <c r="I29" s="159">
        <v>2</v>
      </c>
      <c r="J29" s="159"/>
      <c r="K29" s="161">
        <f t="shared" si="0"/>
        <v>27</v>
      </c>
      <c r="L29" s="344"/>
      <c r="M29" s="485"/>
      <c r="N29" s="364"/>
      <c r="O29" s="342"/>
      <c r="P29" s="485"/>
    </row>
    <row r="30" spans="1:28" ht="13.5" customHeight="1">
      <c r="A30" s="187" t="s">
        <v>220</v>
      </c>
      <c r="B30" s="297" t="s">
        <v>207</v>
      </c>
      <c r="C30" s="162">
        <v>20</v>
      </c>
      <c r="D30" s="162"/>
      <c r="E30" s="162"/>
      <c r="F30" s="162"/>
      <c r="G30" s="162"/>
      <c r="H30" s="163"/>
      <c r="I30" s="162">
        <v>12</v>
      </c>
      <c r="J30" s="162">
        <v>9</v>
      </c>
      <c r="K30" s="164">
        <f t="shared" si="0"/>
        <v>41</v>
      </c>
      <c r="L30" s="347">
        <v>90</v>
      </c>
      <c r="M30" s="486">
        <f>IF(ISERROR(K30/L30),"",(K30/L30))</f>
        <v>0.45555555555555555</v>
      </c>
      <c r="N30" s="363">
        <v>621</v>
      </c>
      <c r="O30" s="341">
        <v>563</v>
      </c>
      <c r="P30" s="486">
        <f>IF(ISERROR(N30/O30),"",(N30/O30))</f>
        <v>1.103019538188277</v>
      </c>
    </row>
    <row r="31" spans="1:28" s="251" customFormat="1" ht="13.5" customHeight="1">
      <c r="A31" s="187"/>
      <c r="B31" s="299" t="s">
        <v>209</v>
      </c>
      <c r="C31" s="159">
        <v>8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9</v>
      </c>
      <c r="L31" s="344"/>
      <c r="M31" s="485"/>
      <c r="N31" s="364"/>
      <c r="O31" s="342"/>
      <c r="P31" s="485"/>
    </row>
    <row r="32" spans="1:28" ht="13.5" customHeight="1">
      <c r="A32" s="149" t="s">
        <v>13</v>
      </c>
      <c r="B32" s="295" t="s">
        <v>207</v>
      </c>
      <c r="C32" s="162">
        <v>10</v>
      </c>
      <c r="D32" s="162">
        <v>3</v>
      </c>
      <c r="E32" s="162">
        <v>987</v>
      </c>
      <c r="F32" s="162">
        <v>38</v>
      </c>
      <c r="G32" s="162">
        <v>6</v>
      </c>
      <c r="H32" s="163"/>
      <c r="I32" s="162">
        <v>19</v>
      </c>
      <c r="J32" s="162"/>
      <c r="K32" s="164">
        <f t="shared" si="0"/>
        <v>1063</v>
      </c>
      <c r="L32" s="347">
        <v>1106</v>
      </c>
      <c r="M32" s="486">
        <f>IF(ISERROR(K32/L32),"",(K32/L32))</f>
        <v>0.96112115732368897</v>
      </c>
      <c r="N32" s="363">
        <v>10027</v>
      </c>
      <c r="O32" s="341">
        <v>9623</v>
      </c>
      <c r="P32" s="486">
        <f>IF(ISERROR(N32/O32),"",(N32/O32))</f>
        <v>1.0419827496622676</v>
      </c>
    </row>
    <row r="33" spans="1:17" s="251" customFormat="1" ht="13.5" customHeight="1" thickBot="1">
      <c r="A33" s="307" t="s">
        <v>221</v>
      </c>
      <c r="B33" s="295" t="s">
        <v>209</v>
      </c>
      <c r="C33" s="176">
        <v>2</v>
      </c>
      <c r="D33" s="176">
        <v>3</v>
      </c>
      <c r="E33" s="176">
        <v>1</v>
      </c>
      <c r="F33" s="176"/>
      <c r="G33" s="176"/>
      <c r="H33" s="177"/>
      <c r="I33" s="176"/>
      <c r="J33" s="176"/>
      <c r="K33" s="178">
        <f t="shared" si="0"/>
        <v>6</v>
      </c>
      <c r="L33" s="343"/>
      <c r="M33" s="488"/>
      <c r="N33" s="391"/>
      <c r="O33" s="399"/>
      <c r="P33" s="489"/>
    </row>
    <row r="34" spans="1:17" ht="14.25" customHeight="1">
      <c r="A34" s="407" t="s">
        <v>222</v>
      </c>
      <c r="B34" s="303" t="s">
        <v>207</v>
      </c>
      <c r="C34" s="179">
        <f t="shared" ref="C34:K35" si="1">C6+C8+C10+C12+C14+C16+C18+C20+C22+C24+C26+C28+C30+C32</f>
        <v>456</v>
      </c>
      <c r="D34" s="179">
        <f t="shared" si="1"/>
        <v>35</v>
      </c>
      <c r="E34" s="179">
        <f t="shared" si="1"/>
        <v>4970</v>
      </c>
      <c r="F34" s="179">
        <f t="shared" si="1"/>
        <v>582</v>
      </c>
      <c r="G34" s="179">
        <f t="shared" si="1"/>
        <v>2317</v>
      </c>
      <c r="H34" s="179">
        <f t="shared" si="1"/>
        <v>0</v>
      </c>
      <c r="I34" s="179">
        <f t="shared" si="1"/>
        <v>254</v>
      </c>
      <c r="J34" s="179">
        <f t="shared" si="1"/>
        <v>9</v>
      </c>
      <c r="K34" s="180">
        <f t="shared" si="1"/>
        <v>8623</v>
      </c>
      <c r="L34" s="389">
        <f>SUM(L6:L33)</f>
        <v>9676</v>
      </c>
      <c r="M34" s="492">
        <f>IF(ISERROR(K34/L34),"",(K34/L34))</f>
        <v>0.89117403885903268</v>
      </c>
      <c r="N34" s="396">
        <f>SUM(N6:N33)</f>
        <v>88465</v>
      </c>
      <c r="O34" s="398">
        <f>SUM(O6:O33)</f>
        <v>88200</v>
      </c>
      <c r="P34" s="490">
        <f>IF(ISERROR(N34/O34),"",(N34/O34))</f>
        <v>1.0030045351473922</v>
      </c>
      <c r="Q34" s="253"/>
    </row>
    <row r="35" spans="1:17" ht="14.25" customHeight="1" thickBot="1">
      <c r="A35" s="408"/>
      <c r="B35" s="304" t="s">
        <v>209</v>
      </c>
      <c r="C35" s="181">
        <f t="shared" si="1"/>
        <v>210</v>
      </c>
      <c r="D35" s="181">
        <f t="shared" si="1"/>
        <v>21</v>
      </c>
      <c r="E35" s="181">
        <f t="shared" si="1"/>
        <v>11</v>
      </c>
      <c r="F35" s="181">
        <f t="shared" si="1"/>
        <v>3</v>
      </c>
      <c r="G35" s="181">
        <f t="shared" si="1"/>
        <v>25</v>
      </c>
      <c r="H35" s="181">
        <f t="shared" si="1"/>
        <v>0</v>
      </c>
      <c r="I35" s="181">
        <f t="shared" si="1"/>
        <v>94</v>
      </c>
      <c r="J35" s="181">
        <f t="shared" si="1"/>
        <v>0</v>
      </c>
      <c r="K35" s="182">
        <f t="shared" si="1"/>
        <v>364</v>
      </c>
      <c r="L35" s="390"/>
      <c r="M35" s="489"/>
      <c r="N35" s="397"/>
      <c r="O35" s="399"/>
      <c r="P35" s="491"/>
      <c r="Q35" s="253"/>
    </row>
    <row r="36" spans="1:17" ht="13.5" customHeight="1">
      <c r="A36" s="411" t="s">
        <v>223</v>
      </c>
      <c r="B36" s="412"/>
      <c r="C36" s="171">
        <v>539</v>
      </c>
      <c r="D36" s="171">
        <v>47</v>
      </c>
      <c r="E36" s="171">
        <v>5644</v>
      </c>
      <c r="F36" s="171">
        <v>637</v>
      </c>
      <c r="G36" s="171">
        <v>2555</v>
      </c>
      <c r="H36" s="183"/>
      <c r="I36" s="171">
        <v>243</v>
      </c>
      <c r="J36" s="171">
        <v>11</v>
      </c>
      <c r="K36" s="184">
        <f>SUM(C36:J36)</f>
        <v>9676</v>
      </c>
      <c r="L36" s="185"/>
      <c r="M36" s="186"/>
      <c r="N36" s="187"/>
      <c r="O36" s="188"/>
      <c r="P36" s="189"/>
    </row>
    <row r="37" spans="1:17" ht="13.5" customHeight="1">
      <c r="A37" s="417" t="s">
        <v>224</v>
      </c>
      <c r="B37" s="418"/>
      <c r="C37" s="267">
        <f t="shared" ref="C37:K37" si="2">IF(ISERROR(C34/C36),"",(C34/C36))</f>
        <v>0.84601113172541742</v>
      </c>
      <c r="D37" s="267">
        <f t="shared" si="2"/>
        <v>0.74468085106382975</v>
      </c>
      <c r="E37" s="267">
        <f t="shared" si="2"/>
        <v>0.88058114812189936</v>
      </c>
      <c r="F37" s="267">
        <f t="shared" si="2"/>
        <v>0.91365777080062793</v>
      </c>
      <c r="G37" s="267">
        <f t="shared" si="2"/>
        <v>0.9068493150684932</v>
      </c>
      <c r="H37" s="267" t="str">
        <f t="shared" si="2"/>
        <v/>
      </c>
      <c r="I37" s="267">
        <f t="shared" si="2"/>
        <v>1.0452674897119341</v>
      </c>
      <c r="J37" s="267">
        <f t="shared" si="2"/>
        <v>0.81818181818181823</v>
      </c>
      <c r="K37" s="268">
        <f t="shared" si="2"/>
        <v>0.89117403885903268</v>
      </c>
      <c r="L37" s="190"/>
      <c r="M37" s="191"/>
      <c r="N37" s="192"/>
      <c r="O37" s="193"/>
      <c r="P37" s="190"/>
    </row>
    <row r="38" spans="1:17" ht="13.5" customHeight="1">
      <c r="A38" s="419" t="s">
        <v>225</v>
      </c>
      <c r="B38" s="420"/>
      <c r="C38" s="158">
        <v>495</v>
      </c>
      <c r="D38" s="158">
        <v>35</v>
      </c>
      <c r="E38" s="158">
        <v>6804</v>
      </c>
      <c r="F38" s="158">
        <v>761</v>
      </c>
      <c r="G38" s="158">
        <v>3300</v>
      </c>
      <c r="H38" s="194"/>
      <c r="I38" s="158">
        <v>302</v>
      </c>
      <c r="J38" s="158">
        <v>25</v>
      </c>
      <c r="K38" s="195">
        <f>SUM(C38:J38)</f>
        <v>11722</v>
      </c>
      <c r="L38" s="196"/>
      <c r="M38" s="197"/>
      <c r="N38" s="198"/>
      <c r="O38" s="199"/>
      <c r="P38" s="200"/>
    </row>
    <row r="39" spans="1:17" ht="13.5" customHeight="1">
      <c r="A39" s="417" t="s">
        <v>226</v>
      </c>
      <c r="B39" s="418"/>
      <c r="C39" s="267">
        <f t="shared" ref="C39:K39" si="3">IF(ISERROR(C34/C38),"",(C34/C38))</f>
        <v>0.92121212121212126</v>
      </c>
      <c r="D39" s="267">
        <f t="shared" si="3"/>
        <v>1</v>
      </c>
      <c r="E39" s="267">
        <f t="shared" si="3"/>
        <v>0.73045267489711929</v>
      </c>
      <c r="F39" s="267">
        <f t="shared" si="3"/>
        <v>0.76478318002628121</v>
      </c>
      <c r="G39" s="267">
        <f t="shared" si="3"/>
        <v>0.70212121212121215</v>
      </c>
      <c r="H39" s="267" t="str">
        <f t="shared" si="3"/>
        <v/>
      </c>
      <c r="I39" s="267">
        <f t="shared" si="3"/>
        <v>0.84105960264900659</v>
      </c>
      <c r="J39" s="267">
        <f t="shared" si="3"/>
        <v>0.36</v>
      </c>
      <c r="K39" s="268">
        <f t="shared" si="3"/>
        <v>0.73562531991127789</v>
      </c>
      <c r="L39" s="201"/>
      <c r="M39" s="191"/>
      <c r="N39" s="202"/>
      <c r="O39" s="193"/>
      <c r="P39" s="190"/>
    </row>
    <row r="40" spans="1:17" ht="13.5" customHeight="1">
      <c r="A40" s="419" t="s">
        <v>227</v>
      </c>
      <c r="B40" s="420"/>
      <c r="C40" s="203">
        <v>4069</v>
      </c>
      <c r="D40" s="158">
        <v>376</v>
      </c>
      <c r="E40" s="158">
        <v>52172</v>
      </c>
      <c r="F40" s="158">
        <v>5278</v>
      </c>
      <c r="G40" s="158">
        <v>24101</v>
      </c>
      <c r="H40" s="194"/>
      <c r="I40" s="158">
        <v>2324</v>
      </c>
      <c r="J40" s="158">
        <v>145</v>
      </c>
      <c r="K40" s="195">
        <f>SUM(C40:J40)</f>
        <v>88465</v>
      </c>
      <c r="L40" s="204"/>
      <c r="M40" s="197"/>
      <c r="N40" s="198"/>
      <c r="O40" s="199"/>
      <c r="P40" s="200"/>
    </row>
    <row r="41" spans="1:17" ht="13.5" customHeight="1">
      <c r="A41" s="411" t="s">
        <v>228</v>
      </c>
      <c r="B41" s="412"/>
      <c r="C41" s="171">
        <v>4064</v>
      </c>
      <c r="D41" s="171">
        <v>331</v>
      </c>
      <c r="E41" s="171">
        <v>54665</v>
      </c>
      <c r="F41" s="171">
        <v>4955</v>
      </c>
      <c r="G41" s="171">
        <v>21774</v>
      </c>
      <c r="H41" s="183"/>
      <c r="I41" s="171">
        <v>2270</v>
      </c>
      <c r="J41" s="171">
        <v>141</v>
      </c>
      <c r="K41" s="205">
        <f>SUM(C41:J41)</f>
        <v>88200</v>
      </c>
      <c r="L41" s="206"/>
      <c r="M41" s="186"/>
      <c r="N41" s="187"/>
      <c r="O41" s="207"/>
      <c r="P41" s="189"/>
    </row>
    <row r="42" spans="1:17" ht="13.5" customHeight="1">
      <c r="A42" s="413" t="s">
        <v>229</v>
      </c>
      <c r="B42" s="414"/>
      <c r="C42" s="269">
        <f t="shared" ref="C42:K42" si="4">IF(ISERROR(C40/C41),"",(C40/C41))</f>
        <v>1.0012303149606299</v>
      </c>
      <c r="D42" s="269">
        <f t="shared" si="4"/>
        <v>1.13595166163142</v>
      </c>
      <c r="E42" s="269">
        <f t="shared" si="4"/>
        <v>0.95439495106558125</v>
      </c>
      <c r="F42" s="269">
        <f t="shared" si="4"/>
        <v>1.0651866801210899</v>
      </c>
      <c r="G42" s="269">
        <f t="shared" si="4"/>
        <v>1.1068705795903371</v>
      </c>
      <c r="H42" s="269" t="str">
        <f t="shared" si="4"/>
        <v/>
      </c>
      <c r="I42" s="269">
        <f t="shared" si="4"/>
        <v>1.0237885462555065</v>
      </c>
      <c r="J42" s="269">
        <f t="shared" si="4"/>
        <v>1.0283687943262412</v>
      </c>
      <c r="K42" s="270">
        <f t="shared" si="4"/>
        <v>1.0030045351473922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K43" s="360" t="s">
        <v>451</v>
      </c>
      <c r="L43" s="360"/>
      <c r="M43" s="360"/>
      <c r="N43" s="360"/>
      <c r="O43" s="360"/>
      <c r="P43" s="360"/>
    </row>
    <row r="44" spans="1:17">
      <c r="A44" s="127"/>
      <c r="B44" s="127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P32:P33"/>
    <mergeCell ref="L28:L29"/>
    <mergeCell ref="M28:M29"/>
    <mergeCell ref="N28:N29"/>
    <mergeCell ref="O28:O29"/>
    <mergeCell ref="P28:P29"/>
    <mergeCell ref="L30:L31"/>
    <mergeCell ref="M30:M31"/>
    <mergeCell ref="N30:N31"/>
    <mergeCell ref="O30:O31"/>
    <mergeCell ref="P30:P31"/>
    <mergeCell ref="L24:L2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20:L21"/>
    <mergeCell ref="M20:M21"/>
    <mergeCell ref="N20:N21"/>
    <mergeCell ref="O20:O21"/>
    <mergeCell ref="P20:P21"/>
    <mergeCell ref="L22:L23"/>
    <mergeCell ref="M22:M23"/>
    <mergeCell ref="N22:N23"/>
    <mergeCell ref="O22:O23"/>
    <mergeCell ref="P22:P23"/>
    <mergeCell ref="L16:L17"/>
    <mergeCell ref="M16:M17"/>
    <mergeCell ref="N16:N17"/>
    <mergeCell ref="O16:O17"/>
    <mergeCell ref="P16:P17"/>
    <mergeCell ref="L18:L19"/>
    <mergeCell ref="M18:M19"/>
    <mergeCell ref="N18:N19"/>
    <mergeCell ref="O18:O19"/>
    <mergeCell ref="P18:P19"/>
    <mergeCell ref="L12:L13"/>
    <mergeCell ref="M12:M13"/>
    <mergeCell ref="N12:N13"/>
    <mergeCell ref="O12:O13"/>
    <mergeCell ref="P12:P13"/>
    <mergeCell ref="L14:L15"/>
    <mergeCell ref="M14:M15"/>
    <mergeCell ref="N14:N15"/>
    <mergeCell ref="O14:O15"/>
    <mergeCell ref="P14:P15"/>
    <mergeCell ref="L8:L9"/>
    <mergeCell ref="M8:M9"/>
    <mergeCell ref="N8:N9"/>
    <mergeCell ref="O8:O9"/>
    <mergeCell ref="P8:P9"/>
    <mergeCell ref="L10:L11"/>
    <mergeCell ref="M10:M11"/>
    <mergeCell ref="N10:N11"/>
    <mergeCell ref="O10:O11"/>
    <mergeCell ref="P10:P11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</mergeCells>
  <phoneticPr fontId="3"/>
  <conditionalFormatting sqref="B6:K33">
    <cfRule type="expression" dxfId="7" priority="1" stopIfTrue="1">
      <formula>MOD(ROW(),2)=1</formula>
    </cfRule>
  </conditionalFormatting>
  <dataValidations count="1">
    <dataValidation type="list" allowBlank="1" showInputMessage="1" showErrorMessage="1" sqref="P3" xr:uid="{793F0CF7-1A78-40EB-9715-DD3FF605BCDE}">
      <formula1>月</formula1>
    </dataValidation>
  </dataValidations>
  <printOptions horizontalCentered="1"/>
  <pageMargins left="0.19685039370078741" right="0.19685039370078741" top="0.43307086614173229" bottom="0.19685039370078741" header="0.23622047244094491" footer="0.19685039370078741"/>
  <pageSetup paperSize="9" orientation="landscape" r:id="rId1"/>
  <headerFooter alignWithMargins="0">
    <oddHeader>&amp;R&amp;6chiba-JADA</oddHead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5"/>
  </sheetPr>
  <dimension ref="A1:P44"/>
  <sheetViews>
    <sheetView showGridLines="0" showZeros="0" view="pageBreakPreview" zoomScaleNormal="100" workbookViewId="0">
      <pane xSplit="2" ySplit="5" topLeftCell="C6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7.25" style="34" customWidth="1"/>
    <col min="14" max="15" width="9" style="34"/>
    <col min="16" max="16" width="7.25" style="34" customWidth="1"/>
    <col min="17" max="16384" width="9" style="34"/>
  </cols>
  <sheetData>
    <row r="1" spans="1:16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16" ht="13.5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523</v>
      </c>
    </row>
    <row r="4" spans="1:16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</row>
    <row r="5" spans="1:16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92</v>
      </c>
      <c r="H6" s="156"/>
      <c r="I6" s="155"/>
      <c r="J6" s="155"/>
      <c r="K6" s="157">
        <f t="shared" ref="K6:K33" si="0">SUM(C6:J6)</f>
        <v>92</v>
      </c>
      <c r="L6" s="375">
        <v>70</v>
      </c>
      <c r="M6" s="484">
        <f>IF(ISERROR(K6/L6),"",(K6/L6))</f>
        <v>1.3142857142857143</v>
      </c>
      <c r="N6" s="365">
        <v>631</v>
      </c>
      <c r="O6" s="348">
        <v>292</v>
      </c>
      <c r="P6" s="484">
        <f>IF(ISERROR(N6/O6),"",(N6/O6))</f>
        <v>2.1609589041095889</v>
      </c>
    </row>
    <row r="7" spans="1:16" s="36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</row>
    <row r="8" spans="1:16" ht="13.5" customHeight="1">
      <c r="A8" s="296" t="s">
        <v>4</v>
      </c>
      <c r="B8" s="297" t="s">
        <v>207</v>
      </c>
      <c r="C8" s="162"/>
      <c r="D8" s="162"/>
      <c r="E8" s="162">
        <v>831</v>
      </c>
      <c r="F8" s="162"/>
      <c r="G8" s="162">
        <v>571</v>
      </c>
      <c r="H8" s="163"/>
      <c r="I8" s="162"/>
      <c r="J8" s="162"/>
      <c r="K8" s="164">
        <f t="shared" si="0"/>
        <v>1402</v>
      </c>
      <c r="L8" s="347">
        <v>1548</v>
      </c>
      <c r="M8" s="486">
        <f>IF(ISERROR(K8/L8),"",(K8/L8))</f>
        <v>0.90568475452196384</v>
      </c>
      <c r="N8" s="363">
        <v>9686</v>
      </c>
      <c r="O8" s="341">
        <v>11415</v>
      </c>
      <c r="P8" s="486">
        <f>IF(ISERROR(N8/O8),"",(N8/O8))</f>
        <v>0.84853263250109501</v>
      </c>
    </row>
    <row r="9" spans="1:16" s="36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</row>
    <row r="10" spans="1:16" ht="13.5" customHeight="1">
      <c r="A10" s="296" t="s">
        <v>6</v>
      </c>
      <c r="B10" s="297" t="s">
        <v>207</v>
      </c>
      <c r="C10" s="162"/>
      <c r="D10" s="162"/>
      <c r="E10" s="162">
        <v>280</v>
      </c>
      <c r="F10" s="162">
        <v>7</v>
      </c>
      <c r="G10" s="162">
        <v>90</v>
      </c>
      <c r="H10" s="163"/>
      <c r="I10" s="162">
        <v>1</v>
      </c>
      <c r="J10" s="162"/>
      <c r="K10" s="164">
        <f t="shared" si="0"/>
        <v>378</v>
      </c>
      <c r="L10" s="347">
        <v>351</v>
      </c>
      <c r="M10" s="486">
        <f>IF(ISERROR(K10/L10),"",(K10/L10))</f>
        <v>1.0769230769230769</v>
      </c>
      <c r="N10" s="363">
        <v>3128</v>
      </c>
      <c r="O10" s="341">
        <v>2362</v>
      </c>
      <c r="P10" s="486">
        <f>IF(ISERROR(N10/O10),"",(N10/O10))</f>
        <v>1.3243014394580863</v>
      </c>
    </row>
    <row r="11" spans="1:16" s="36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181</v>
      </c>
      <c r="F12" s="162"/>
      <c r="G12" s="162">
        <v>16</v>
      </c>
      <c r="H12" s="163"/>
      <c r="I12" s="162"/>
      <c r="J12" s="162"/>
      <c r="K12" s="164">
        <f t="shared" si="0"/>
        <v>197</v>
      </c>
      <c r="L12" s="347">
        <v>132</v>
      </c>
      <c r="M12" s="486">
        <f>IF(ISERROR(K12/L12),"",(K12/L12))</f>
        <v>1.4924242424242424</v>
      </c>
      <c r="N12" s="363">
        <v>1118</v>
      </c>
      <c r="O12" s="341">
        <v>824</v>
      </c>
      <c r="P12" s="486">
        <f>IF(ISERROR(N12/O12),"",(N12/O12))</f>
        <v>1.3567961165048543</v>
      </c>
    </row>
    <row r="13" spans="1:16" s="36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</row>
    <row r="14" spans="1:16" ht="13.5" customHeight="1">
      <c r="A14" s="296" t="s">
        <v>218</v>
      </c>
      <c r="B14" s="297" t="s">
        <v>207</v>
      </c>
      <c r="C14" s="162">
        <v>6</v>
      </c>
      <c r="D14" s="162"/>
      <c r="E14" s="162">
        <v>613</v>
      </c>
      <c r="F14" s="162">
        <v>139</v>
      </c>
      <c r="G14" s="162">
        <v>327</v>
      </c>
      <c r="H14" s="163"/>
      <c r="I14" s="162">
        <v>20</v>
      </c>
      <c r="J14" s="162"/>
      <c r="K14" s="164">
        <f t="shared" si="0"/>
        <v>1105</v>
      </c>
      <c r="L14" s="347">
        <v>1290</v>
      </c>
      <c r="M14" s="486">
        <f>IF(ISERROR(K14/L14),"",(K14/L14))</f>
        <v>0.85658914728682167</v>
      </c>
      <c r="N14" s="363">
        <v>7949</v>
      </c>
      <c r="O14" s="341">
        <v>8381</v>
      </c>
      <c r="P14" s="486">
        <f>IF(ISERROR(N14/O14),"",(N14/O14))</f>
        <v>0.94845483832478228</v>
      </c>
    </row>
    <row r="15" spans="1:16" s="36" customFormat="1" ht="13.5" customHeight="1">
      <c r="A15" s="298"/>
      <c r="B15" s="299" t="s">
        <v>209</v>
      </c>
      <c r="C15" s="159"/>
      <c r="D15" s="159"/>
      <c r="E15" s="159">
        <v>4</v>
      </c>
      <c r="F15" s="159">
        <v>2</v>
      </c>
      <c r="G15" s="159"/>
      <c r="H15" s="160"/>
      <c r="I15" s="159">
        <v>3</v>
      </c>
      <c r="J15" s="159"/>
      <c r="K15" s="161">
        <f t="shared" si="0"/>
        <v>9</v>
      </c>
      <c r="L15" s="344"/>
      <c r="M15" s="485"/>
      <c r="N15" s="364"/>
      <c r="O15" s="342"/>
      <c r="P15" s="485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505</v>
      </c>
      <c r="F16" s="162"/>
      <c r="G16" s="162">
        <v>26</v>
      </c>
      <c r="H16" s="163"/>
      <c r="I16" s="162"/>
      <c r="J16" s="162"/>
      <c r="K16" s="164">
        <f t="shared" si="0"/>
        <v>531</v>
      </c>
      <c r="L16" s="347">
        <v>476</v>
      </c>
      <c r="M16" s="486">
        <f>IF(ISERROR(K16/L16),"",(K16/L16))</f>
        <v>1.115546218487395</v>
      </c>
      <c r="N16" s="363">
        <v>3182</v>
      </c>
      <c r="O16" s="341">
        <v>3070</v>
      </c>
      <c r="P16" s="486">
        <f>IF(ISERROR(N16/O16),"",(N16/O16))</f>
        <v>1.0364820846905538</v>
      </c>
    </row>
    <row r="17" spans="1:16" s="36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59</v>
      </c>
      <c r="F18" s="162"/>
      <c r="G18" s="162">
        <v>320</v>
      </c>
      <c r="H18" s="163"/>
      <c r="I18" s="162">
        <v>6</v>
      </c>
      <c r="J18" s="162"/>
      <c r="K18" s="164">
        <f t="shared" si="0"/>
        <v>385</v>
      </c>
      <c r="L18" s="347">
        <v>435</v>
      </c>
      <c r="M18" s="486">
        <f>IF(ISERROR(K18/L18),"",(K18/L18))</f>
        <v>0.88505747126436785</v>
      </c>
      <c r="N18" s="363">
        <v>3351</v>
      </c>
      <c r="O18" s="341">
        <v>3500</v>
      </c>
      <c r="P18" s="486">
        <f>IF(ISERROR(N18/O18),"",(N18/O18))</f>
        <v>0.95742857142857141</v>
      </c>
    </row>
    <row r="19" spans="1:16" s="36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</row>
    <row r="20" spans="1:16" ht="13.5" customHeight="1">
      <c r="A20" s="300" t="s">
        <v>11</v>
      </c>
      <c r="B20" s="297" t="s">
        <v>207</v>
      </c>
      <c r="C20" s="165">
        <v>27</v>
      </c>
      <c r="D20" s="165">
        <v>3</v>
      </c>
      <c r="E20" s="165">
        <v>3206</v>
      </c>
      <c r="F20" s="165">
        <v>534</v>
      </c>
      <c r="G20" s="165">
        <v>1770</v>
      </c>
      <c r="H20" s="166"/>
      <c r="I20" s="165">
        <v>74</v>
      </c>
      <c r="J20" s="165"/>
      <c r="K20" s="167">
        <f t="shared" si="0"/>
        <v>5614</v>
      </c>
      <c r="L20" s="347">
        <v>5983</v>
      </c>
      <c r="M20" s="486">
        <f>IF(ISERROR(K20/L20),"",(K20/L20))</f>
        <v>0.93832525488885177</v>
      </c>
      <c r="N20" s="363">
        <v>36186</v>
      </c>
      <c r="O20" s="341">
        <v>35041</v>
      </c>
      <c r="P20" s="486">
        <f>IF(ISERROR(N20/O20),"",(N20/O20))</f>
        <v>1.0326760081047914</v>
      </c>
    </row>
    <row r="21" spans="1:16" s="36" customFormat="1" ht="13.5" customHeight="1">
      <c r="A21" s="202"/>
      <c r="B21" s="301" t="s">
        <v>209</v>
      </c>
      <c r="C21" s="168">
        <v>1</v>
      </c>
      <c r="D21" s="168"/>
      <c r="E21" s="168">
        <v>10</v>
      </c>
      <c r="F21" s="168">
        <v>1</v>
      </c>
      <c r="G21" s="168">
        <v>41</v>
      </c>
      <c r="H21" s="169"/>
      <c r="I21" s="168">
        <v>5</v>
      </c>
      <c r="J21" s="168"/>
      <c r="K21" s="170">
        <f t="shared" si="0"/>
        <v>58</v>
      </c>
      <c r="L21" s="402"/>
      <c r="M21" s="487"/>
      <c r="N21" s="404"/>
      <c r="O21" s="405"/>
      <c r="P21" s="487"/>
    </row>
    <row r="22" spans="1:16" ht="13.5" customHeight="1">
      <c r="A22" s="302" t="s">
        <v>18</v>
      </c>
      <c r="B22" s="295" t="s">
        <v>207</v>
      </c>
      <c r="C22" s="162">
        <v>100</v>
      </c>
      <c r="D22" s="162">
        <v>13</v>
      </c>
      <c r="E22" s="162"/>
      <c r="F22" s="162">
        <v>6</v>
      </c>
      <c r="G22" s="162"/>
      <c r="H22" s="163"/>
      <c r="I22" s="162">
        <v>50</v>
      </c>
      <c r="J22" s="162"/>
      <c r="K22" s="164">
        <f t="shared" si="0"/>
        <v>169</v>
      </c>
      <c r="L22" s="343">
        <v>230</v>
      </c>
      <c r="M22" s="488">
        <f>IF(ISERROR(K22/L22),"",(K22/L22))</f>
        <v>0.73478260869565215</v>
      </c>
      <c r="N22" s="391">
        <v>1376</v>
      </c>
      <c r="O22" s="348">
        <v>1355</v>
      </c>
      <c r="P22" s="484">
        <f>IF(ISERROR(N22/O22),"",(N22/O22))</f>
        <v>1.0154981549815498</v>
      </c>
    </row>
    <row r="23" spans="1:16" s="36" customFormat="1" ht="13.5" customHeight="1">
      <c r="A23" s="298"/>
      <c r="B23" s="299" t="s">
        <v>209</v>
      </c>
      <c r="C23" s="159">
        <v>39</v>
      </c>
      <c r="D23" s="159">
        <v>10</v>
      </c>
      <c r="E23" s="159"/>
      <c r="F23" s="159">
        <v>1</v>
      </c>
      <c r="G23" s="159"/>
      <c r="H23" s="160"/>
      <c r="I23" s="159">
        <v>30</v>
      </c>
      <c r="J23" s="159"/>
      <c r="K23" s="161">
        <f t="shared" si="0"/>
        <v>80</v>
      </c>
      <c r="L23" s="344"/>
      <c r="M23" s="485"/>
      <c r="N23" s="364"/>
      <c r="O23" s="342"/>
      <c r="P23" s="485"/>
    </row>
    <row r="24" spans="1:16" ht="13.5" customHeight="1">
      <c r="A24" s="296" t="s">
        <v>5</v>
      </c>
      <c r="B24" s="297" t="s">
        <v>207</v>
      </c>
      <c r="C24" s="162">
        <v>181</v>
      </c>
      <c r="D24" s="162">
        <v>13</v>
      </c>
      <c r="E24" s="162"/>
      <c r="F24" s="162">
        <v>45</v>
      </c>
      <c r="G24" s="162"/>
      <c r="H24" s="163"/>
      <c r="I24" s="162">
        <v>86</v>
      </c>
      <c r="J24" s="162"/>
      <c r="K24" s="164">
        <f t="shared" si="0"/>
        <v>325</v>
      </c>
      <c r="L24" s="347">
        <v>270</v>
      </c>
      <c r="M24" s="486">
        <f>IF(ISERROR(K24/L24),"",(K24/L24))</f>
        <v>1.2037037037037037</v>
      </c>
      <c r="N24" s="363">
        <v>2274</v>
      </c>
      <c r="O24" s="341">
        <v>1788</v>
      </c>
      <c r="P24" s="486">
        <f>IF(ISERROR(N24/O24),"",(N24/O24))</f>
        <v>1.2718120805369129</v>
      </c>
    </row>
    <row r="25" spans="1:16" s="36" customFormat="1" ht="13.5" customHeight="1">
      <c r="A25" s="298"/>
      <c r="B25" s="299" t="s">
        <v>209</v>
      </c>
      <c r="C25" s="159">
        <v>105</v>
      </c>
      <c r="D25" s="159">
        <v>13</v>
      </c>
      <c r="E25" s="159"/>
      <c r="F25" s="159">
        <v>3</v>
      </c>
      <c r="G25" s="159"/>
      <c r="H25" s="160"/>
      <c r="I25" s="159">
        <v>48</v>
      </c>
      <c r="J25" s="159"/>
      <c r="K25" s="161">
        <f t="shared" si="0"/>
        <v>169</v>
      </c>
      <c r="L25" s="344"/>
      <c r="M25" s="485"/>
      <c r="N25" s="364"/>
      <c r="O25" s="342"/>
      <c r="P25" s="485"/>
    </row>
    <row r="26" spans="1:16" ht="13.5" customHeight="1">
      <c r="A26" s="300" t="s">
        <v>8</v>
      </c>
      <c r="B26" s="297" t="s">
        <v>207</v>
      </c>
      <c r="C26" s="173">
        <v>108</v>
      </c>
      <c r="D26" s="173">
        <v>5</v>
      </c>
      <c r="E26" s="173"/>
      <c r="F26" s="173">
        <v>27</v>
      </c>
      <c r="G26" s="173"/>
      <c r="H26" s="173"/>
      <c r="I26" s="173">
        <v>37</v>
      </c>
      <c r="J26" s="174"/>
      <c r="K26" s="175">
        <f t="shared" si="0"/>
        <v>177</v>
      </c>
      <c r="L26" s="347">
        <v>226</v>
      </c>
      <c r="M26" s="486">
        <f>IF(ISERROR(K26/L26),"",(K26/L26))</f>
        <v>0.7831858407079646</v>
      </c>
      <c r="N26" s="341">
        <v>1097</v>
      </c>
      <c r="O26" s="341">
        <v>1247</v>
      </c>
      <c r="P26" s="486">
        <f>IF(ISERROR(N26/O26),"",(N26/O26))</f>
        <v>0.87971130713712908</v>
      </c>
    </row>
    <row r="27" spans="1:16" ht="13.5" customHeight="1">
      <c r="A27" s="294"/>
      <c r="B27" s="299" t="s">
        <v>209</v>
      </c>
      <c r="C27" s="176">
        <v>29</v>
      </c>
      <c r="D27" s="176">
        <v>3</v>
      </c>
      <c r="E27" s="176"/>
      <c r="F27" s="176"/>
      <c r="G27" s="176"/>
      <c r="H27" s="177"/>
      <c r="I27" s="176">
        <v>7</v>
      </c>
      <c r="J27" s="176"/>
      <c r="K27" s="178">
        <f t="shared" si="0"/>
        <v>39</v>
      </c>
      <c r="L27" s="344"/>
      <c r="M27" s="485"/>
      <c r="N27" s="342"/>
      <c r="O27" s="342"/>
      <c r="P27" s="485"/>
    </row>
    <row r="28" spans="1:16" ht="13.5" customHeight="1">
      <c r="A28" s="300" t="s">
        <v>321</v>
      </c>
      <c r="B28" s="297" t="s">
        <v>207</v>
      </c>
      <c r="C28" s="165">
        <v>24</v>
      </c>
      <c r="D28" s="165"/>
      <c r="E28" s="165"/>
      <c r="F28" s="165">
        <v>1</v>
      </c>
      <c r="G28" s="165"/>
      <c r="H28" s="166"/>
      <c r="I28" s="165">
        <v>3</v>
      </c>
      <c r="J28" s="165"/>
      <c r="K28" s="167">
        <f t="shared" si="0"/>
        <v>28</v>
      </c>
      <c r="L28" s="347">
        <v>44</v>
      </c>
      <c r="M28" s="486">
        <f>IF(ISERROR(K28/L28),"",(K28/L28))</f>
        <v>0.63636363636363635</v>
      </c>
      <c r="N28" s="363">
        <v>320</v>
      </c>
      <c r="O28" s="341">
        <v>259</v>
      </c>
      <c r="P28" s="486">
        <f>IF(ISERROR(N28/O28),"",(N28/O28))</f>
        <v>1.2355212355212355</v>
      </c>
    </row>
    <row r="29" spans="1:16" s="36" customFormat="1" ht="13.5" customHeight="1">
      <c r="A29" s="294"/>
      <c r="B29" s="299" t="s">
        <v>209</v>
      </c>
      <c r="C29" s="159">
        <v>22</v>
      </c>
      <c r="D29" s="159"/>
      <c r="E29" s="159"/>
      <c r="F29" s="159"/>
      <c r="G29" s="159"/>
      <c r="H29" s="160"/>
      <c r="I29" s="159">
        <v>1</v>
      </c>
      <c r="J29" s="159"/>
      <c r="K29" s="161">
        <f t="shared" si="0"/>
        <v>23</v>
      </c>
      <c r="L29" s="344"/>
      <c r="M29" s="485"/>
      <c r="N29" s="364"/>
      <c r="O29" s="342"/>
      <c r="P29" s="485"/>
    </row>
    <row r="30" spans="1:16" ht="13.5" customHeight="1">
      <c r="A30" s="187" t="s">
        <v>220</v>
      </c>
      <c r="B30" s="297" t="s">
        <v>207</v>
      </c>
      <c r="C30" s="162">
        <v>29</v>
      </c>
      <c r="D30" s="162"/>
      <c r="E30" s="162"/>
      <c r="F30" s="162">
        <v>1</v>
      </c>
      <c r="G30" s="162"/>
      <c r="H30" s="163"/>
      <c r="I30" s="162">
        <v>18</v>
      </c>
      <c r="J30" s="162">
        <v>25</v>
      </c>
      <c r="K30" s="164">
        <f t="shared" si="0"/>
        <v>73</v>
      </c>
      <c r="L30" s="347">
        <v>77</v>
      </c>
      <c r="M30" s="486">
        <f>IF(ISERROR(K30/L30),"",(K30/L30))</f>
        <v>0.94805194805194803</v>
      </c>
      <c r="N30" s="363">
        <v>580</v>
      </c>
      <c r="O30" s="341">
        <v>473</v>
      </c>
      <c r="P30" s="486">
        <f>IF(ISERROR(N30/O30),"",(N30/O30))</f>
        <v>1.2262156448202959</v>
      </c>
    </row>
    <row r="31" spans="1:16" s="36" customFormat="1" ht="13.5" customHeight="1">
      <c r="A31" s="187"/>
      <c r="B31" s="299" t="s">
        <v>209</v>
      </c>
      <c r="C31" s="159">
        <v>16</v>
      </c>
      <c r="D31" s="159"/>
      <c r="E31" s="159"/>
      <c r="F31" s="159"/>
      <c r="G31" s="159"/>
      <c r="H31" s="160"/>
      <c r="I31" s="159">
        <v>1</v>
      </c>
      <c r="J31" s="159">
        <v>2</v>
      </c>
      <c r="K31" s="161">
        <f t="shared" si="0"/>
        <v>19</v>
      </c>
      <c r="L31" s="344"/>
      <c r="M31" s="485"/>
      <c r="N31" s="364"/>
      <c r="O31" s="342"/>
      <c r="P31" s="485"/>
    </row>
    <row r="32" spans="1:16" ht="13.5" customHeight="1">
      <c r="A32" s="149" t="s">
        <v>13</v>
      </c>
      <c r="B32" s="295" t="s">
        <v>207</v>
      </c>
      <c r="C32" s="162">
        <v>20</v>
      </c>
      <c r="D32" s="162">
        <v>1</v>
      </c>
      <c r="E32" s="162">
        <v>1129</v>
      </c>
      <c r="F32" s="162">
        <v>1</v>
      </c>
      <c r="G32" s="162">
        <v>88</v>
      </c>
      <c r="H32" s="163"/>
      <c r="I32" s="162">
        <v>7</v>
      </c>
      <c r="J32" s="162"/>
      <c r="K32" s="164">
        <f t="shared" si="0"/>
        <v>1246</v>
      </c>
      <c r="L32" s="347">
        <v>1244</v>
      </c>
      <c r="M32" s="486">
        <f>IF(ISERROR(K32/L32),"",(K32/L32))</f>
        <v>1.0016077170418007</v>
      </c>
      <c r="N32" s="363">
        <v>8964</v>
      </c>
      <c r="O32" s="341">
        <v>8517</v>
      </c>
      <c r="P32" s="486">
        <f>IF(ISERROR(N32/O32),"",(N32/O32))</f>
        <v>1.0524832687566044</v>
      </c>
    </row>
    <row r="33" spans="1:16" s="36" customFormat="1" ht="13.5" customHeight="1" thickBot="1">
      <c r="A33" s="307" t="s">
        <v>221</v>
      </c>
      <c r="B33" s="295" t="s">
        <v>209</v>
      </c>
      <c r="C33" s="176">
        <v>4</v>
      </c>
      <c r="D33" s="176"/>
      <c r="E33" s="176"/>
      <c r="F33" s="176"/>
      <c r="G33" s="176"/>
      <c r="H33" s="177"/>
      <c r="I33" s="176"/>
      <c r="J33" s="176"/>
      <c r="K33" s="178">
        <f t="shared" si="0"/>
        <v>4</v>
      </c>
      <c r="L33" s="343"/>
      <c r="M33" s="488"/>
      <c r="N33" s="391"/>
      <c r="O33" s="399"/>
      <c r="P33" s="489"/>
    </row>
    <row r="34" spans="1:16" ht="14.25" customHeight="1">
      <c r="A34" s="407" t="s">
        <v>222</v>
      </c>
      <c r="B34" s="303" t="s">
        <v>207</v>
      </c>
      <c r="C34" s="179">
        <f t="shared" ref="C34:K35" si="1">C6+C8+C10+C12+C14+C16+C18+C20+C22+C24+C26+C28+C30+C32</f>
        <v>495</v>
      </c>
      <c r="D34" s="179">
        <f t="shared" si="1"/>
        <v>35</v>
      </c>
      <c r="E34" s="179">
        <f t="shared" si="1"/>
        <v>6804</v>
      </c>
      <c r="F34" s="179">
        <f t="shared" si="1"/>
        <v>761</v>
      </c>
      <c r="G34" s="179">
        <f t="shared" si="1"/>
        <v>3300</v>
      </c>
      <c r="H34" s="179">
        <f t="shared" si="1"/>
        <v>0</v>
      </c>
      <c r="I34" s="179">
        <f t="shared" si="1"/>
        <v>302</v>
      </c>
      <c r="J34" s="179">
        <f t="shared" si="1"/>
        <v>25</v>
      </c>
      <c r="K34" s="180">
        <f t="shared" si="1"/>
        <v>11722</v>
      </c>
      <c r="L34" s="389">
        <f>SUM(L6:L33)</f>
        <v>12376</v>
      </c>
      <c r="M34" s="492">
        <f>IF(ISERROR(K34/L34),"",(K34/L34))</f>
        <v>0.94715578539107947</v>
      </c>
      <c r="N34" s="396">
        <f>SUM(N6:N33)</f>
        <v>79842</v>
      </c>
      <c r="O34" s="398">
        <f>SUM(O6:O33)</f>
        <v>78524</v>
      </c>
      <c r="P34" s="490">
        <f>IF(ISERROR(N34/O34),"",(N34/O34))</f>
        <v>1.0167846772961133</v>
      </c>
    </row>
    <row r="35" spans="1:16" ht="14.25" customHeight="1" thickBot="1">
      <c r="A35" s="408"/>
      <c r="B35" s="304" t="s">
        <v>209</v>
      </c>
      <c r="C35" s="181">
        <f t="shared" si="1"/>
        <v>216</v>
      </c>
      <c r="D35" s="181">
        <f t="shared" si="1"/>
        <v>26</v>
      </c>
      <c r="E35" s="181">
        <f t="shared" si="1"/>
        <v>14</v>
      </c>
      <c r="F35" s="181">
        <f t="shared" si="1"/>
        <v>7</v>
      </c>
      <c r="G35" s="181">
        <f t="shared" si="1"/>
        <v>41</v>
      </c>
      <c r="H35" s="181">
        <f t="shared" si="1"/>
        <v>0</v>
      </c>
      <c r="I35" s="181">
        <f t="shared" si="1"/>
        <v>95</v>
      </c>
      <c r="J35" s="181">
        <f t="shared" si="1"/>
        <v>2</v>
      </c>
      <c r="K35" s="182">
        <f t="shared" si="1"/>
        <v>401</v>
      </c>
      <c r="L35" s="390"/>
      <c r="M35" s="489"/>
      <c r="N35" s="397"/>
      <c r="O35" s="399"/>
      <c r="P35" s="491"/>
    </row>
    <row r="36" spans="1:16" ht="13.5" customHeight="1">
      <c r="A36" s="411" t="s">
        <v>223</v>
      </c>
      <c r="B36" s="412"/>
      <c r="C36" s="171">
        <v>567</v>
      </c>
      <c r="D36" s="171">
        <v>46</v>
      </c>
      <c r="E36" s="171">
        <v>7499</v>
      </c>
      <c r="F36" s="171">
        <v>801</v>
      </c>
      <c r="G36" s="171">
        <v>3137</v>
      </c>
      <c r="H36" s="183"/>
      <c r="I36" s="171">
        <v>302</v>
      </c>
      <c r="J36" s="171">
        <v>24</v>
      </c>
      <c r="K36" s="184">
        <f>SUM(C36:J36)</f>
        <v>12376</v>
      </c>
      <c r="L36" s="185"/>
      <c r="M36" s="186"/>
      <c r="N36" s="187"/>
      <c r="O36" s="188"/>
      <c r="P36" s="189"/>
    </row>
    <row r="37" spans="1:16" ht="13.5" customHeight="1">
      <c r="A37" s="417" t="s">
        <v>224</v>
      </c>
      <c r="B37" s="418"/>
      <c r="C37" s="267">
        <f t="shared" ref="C37:K37" si="2">IF(ISERROR(C34/C36),"",(C34/C36))</f>
        <v>0.87301587301587302</v>
      </c>
      <c r="D37" s="267">
        <f t="shared" si="2"/>
        <v>0.76086956521739135</v>
      </c>
      <c r="E37" s="267">
        <f t="shared" si="2"/>
        <v>0.90732097613015072</v>
      </c>
      <c r="F37" s="267">
        <f t="shared" si="2"/>
        <v>0.95006242197253432</v>
      </c>
      <c r="G37" s="267">
        <f t="shared" si="2"/>
        <v>1.0519604717883329</v>
      </c>
      <c r="H37" s="267" t="str">
        <f t="shared" si="2"/>
        <v/>
      </c>
      <c r="I37" s="267">
        <f t="shared" si="2"/>
        <v>1</v>
      </c>
      <c r="J37" s="267">
        <f t="shared" si="2"/>
        <v>1.0416666666666667</v>
      </c>
      <c r="K37" s="268">
        <f t="shared" si="2"/>
        <v>0.94715578539107947</v>
      </c>
      <c r="L37" s="190"/>
      <c r="M37" s="191"/>
      <c r="N37" s="192"/>
      <c r="O37" s="193"/>
      <c r="P37" s="190"/>
    </row>
    <row r="38" spans="1:16" ht="13.5" customHeight="1">
      <c r="A38" s="419" t="s">
        <v>225</v>
      </c>
      <c r="B38" s="420"/>
      <c r="C38" s="158">
        <v>498</v>
      </c>
      <c r="D38" s="158">
        <v>44</v>
      </c>
      <c r="E38" s="158">
        <v>6253</v>
      </c>
      <c r="F38" s="158">
        <v>706</v>
      </c>
      <c r="G38" s="158">
        <v>2984</v>
      </c>
      <c r="H38" s="194"/>
      <c r="I38" s="158">
        <v>285</v>
      </c>
      <c r="J38" s="158">
        <v>25</v>
      </c>
      <c r="K38" s="195">
        <f>SUM(C38:J38)</f>
        <v>10795</v>
      </c>
      <c r="L38" s="196"/>
      <c r="M38" s="197"/>
      <c r="N38" s="198"/>
      <c r="O38" s="199"/>
      <c r="P38" s="200"/>
    </row>
    <row r="39" spans="1:16" ht="13.5" customHeight="1">
      <c r="A39" s="417" t="s">
        <v>226</v>
      </c>
      <c r="B39" s="418"/>
      <c r="C39" s="267">
        <f t="shared" ref="C39:K39" si="3">IF(ISERROR(C34/C38),"",(C34/C38))</f>
        <v>0.99397590361445787</v>
      </c>
      <c r="D39" s="267">
        <f t="shared" si="3"/>
        <v>0.79545454545454541</v>
      </c>
      <c r="E39" s="267">
        <f t="shared" si="3"/>
        <v>1.0881177035023188</v>
      </c>
      <c r="F39" s="267">
        <f t="shared" si="3"/>
        <v>1.0779036827195467</v>
      </c>
      <c r="G39" s="267">
        <f t="shared" si="3"/>
        <v>1.1058981233243967</v>
      </c>
      <c r="H39" s="267" t="str">
        <f t="shared" si="3"/>
        <v/>
      </c>
      <c r="I39" s="267">
        <f t="shared" si="3"/>
        <v>1.0596491228070175</v>
      </c>
      <c r="J39" s="267">
        <f t="shared" si="3"/>
        <v>1</v>
      </c>
      <c r="K39" s="268">
        <f t="shared" si="3"/>
        <v>1.0858730893932376</v>
      </c>
      <c r="L39" s="201"/>
      <c r="M39" s="191"/>
      <c r="N39" s="202"/>
      <c r="O39" s="193"/>
      <c r="P39" s="190"/>
    </row>
    <row r="40" spans="1:16" ht="13.5" customHeight="1">
      <c r="A40" s="419" t="s">
        <v>227</v>
      </c>
      <c r="B40" s="420"/>
      <c r="C40" s="203">
        <v>3613</v>
      </c>
      <c r="D40" s="158">
        <v>341</v>
      </c>
      <c r="E40" s="158">
        <v>47202</v>
      </c>
      <c r="F40" s="158">
        <v>4696</v>
      </c>
      <c r="G40" s="158">
        <v>21784</v>
      </c>
      <c r="H40" s="194"/>
      <c r="I40" s="158">
        <v>2070</v>
      </c>
      <c r="J40" s="158">
        <v>136</v>
      </c>
      <c r="K40" s="195">
        <f>SUM(C40:J40)</f>
        <v>79842</v>
      </c>
      <c r="L40" s="204"/>
      <c r="M40" s="197"/>
      <c r="N40" s="198"/>
      <c r="O40" s="199"/>
      <c r="P40" s="200"/>
    </row>
    <row r="41" spans="1:16" ht="13.5" customHeight="1">
      <c r="A41" s="411" t="s">
        <v>228</v>
      </c>
      <c r="B41" s="412"/>
      <c r="C41" s="171">
        <v>3525</v>
      </c>
      <c r="D41" s="171">
        <v>284</v>
      </c>
      <c r="E41" s="171">
        <v>49021</v>
      </c>
      <c r="F41" s="171">
        <v>4318</v>
      </c>
      <c r="G41" s="171">
        <v>19219</v>
      </c>
      <c r="H41" s="183"/>
      <c r="I41" s="171">
        <v>2027</v>
      </c>
      <c r="J41" s="171">
        <v>130</v>
      </c>
      <c r="K41" s="205">
        <f>SUM(C41:J41)</f>
        <v>78524</v>
      </c>
      <c r="L41" s="206"/>
      <c r="M41" s="186"/>
      <c r="N41" s="187"/>
      <c r="O41" s="207"/>
      <c r="P41" s="189"/>
    </row>
    <row r="42" spans="1:16" ht="13.5" customHeight="1">
      <c r="A42" s="413" t="s">
        <v>229</v>
      </c>
      <c r="B42" s="414"/>
      <c r="C42" s="269">
        <f t="shared" ref="C42:K42" si="4">IF(ISERROR(C40/C41),"",(C40/C41))</f>
        <v>1.0249645390070923</v>
      </c>
      <c r="D42" s="269">
        <f t="shared" si="4"/>
        <v>1.2007042253521127</v>
      </c>
      <c r="E42" s="269">
        <f t="shared" si="4"/>
        <v>0.96289345382591129</v>
      </c>
      <c r="F42" s="269">
        <f t="shared" si="4"/>
        <v>1.0875405280222326</v>
      </c>
      <c r="G42" s="269">
        <f t="shared" si="4"/>
        <v>1.1334616785472709</v>
      </c>
      <c r="H42" s="269" t="str">
        <f t="shared" si="4"/>
        <v/>
      </c>
      <c r="I42" s="269">
        <f t="shared" si="4"/>
        <v>1.021213616181549</v>
      </c>
      <c r="J42" s="269">
        <f t="shared" si="4"/>
        <v>1.0461538461538462</v>
      </c>
      <c r="K42" s="270">
        <f t="shared" si="4"/>
        <v>1.0167846772961133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60" t="s">
        <v>451</v>
      </c>
      <c r="L43" s="360"/>
      <c r="M43" s="360"/>
      <c r="N43" s="360"/>
      <c r="O43" s="360"/>
      <c r="P43" s="360"/>
    </row>
    <row r="44" spans="1:16">
      <c r="A44" s="39"/>
      <c r="B44" s="39"/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L8:L9"/>
    <mergeCell ref="M8:M9"/>
    <mergeCell ref="N8:N9"/>
    <mergeCell ref="O8:O9"/>
    <mergeCell ref="P8:P9"/>
    <mergeCell ref="L10:L11"/>
    <mergeCell ref="M10:M11"/>
    <mergeCell ref="N10:N11"/>
    <mergeCell ref="O10:O11"/>
    <mergeCell ref="P10:P11"/>
    <mergeCell ref="L12:L13"/>
    <mergeCell ref="M12:M13"/>
    <mergeCell ref="N12:N13"/>
    <mergeCell ref="O12:O13"/>
    <mergeCell ref="P12:P13"/>
    <mergeCell ref="L14:L15"/>
    <mergeCell ref="M14:M15"/>
    <mergeCell ref="N14:N15"/>
    <mergeCell ref="O14:O15"/>
    <mergeCell ref="P14:P15"/>
    <mergeCell ref="L16:L17"/>
    <mergeCell ref="M16:M17"/>
    <mergeCell ref="N16:N17"/>
    <mergeCell ref="O16:O17"/>
    <mergeCell ref="P16:P17"/>
    <mergeCell ref="L18:L19"/>
    <mergeCell ref="M18:M19"/>
    <mergeCell ref="N18:N19"/>
    <mergeCell ref="O18:O19"/>
    <mergeCell ref="P18:P19"/>
    <mergeCell ref="L20:L21"/>
    <mergeCell ref="M20:M21"/>
    <mergeCell ref="N20:N21"/>
    <mergeCell ref="O20:O21"/>
    <mergeCell ref="P20:P21"/>
    <mergeCell ref="L22:L23"/>
    <mergeCell ref="M22:M23"/>
    <mergeCell ref="N22:N23"/>
    <mergeCell ref="O22:O23"/>
    <mergeCell ref="P22:P23"/>
    <mergeCell ref="L24:L25"/>
    <mergeCell ref="M24:M25"/>
    <mergeCell ref="N24:N25"/>
    <mergeCell ref="O24:O25"/>
    <mergeCell ref="P24:P25"/>
    <mergeCell ref="L26:L27"/>
    <mergeCell ref="M26:M27"/>
    <mergeCell ref="N26:N27"/>
    <mergeCell ref="O26:O27"/>
    <mergeCell ref="P26:P27"/>
    <mergeCell ref="L28:L29"/>
    <mergeCell ref="M28:M29"/>
    <mergeCell ref="N28:N29"/>
    <mergeCell ref="O28:O29"/>
    <mergeCell ref="P28:P29"/>
    <mergeCell ref="L30:L31"/>
    <mergeCell ref="M30:M31"/>
    <mergeCell ref="N30:N31"/>
    <mergeCell ref="O30:O31"/>
    <mergeCell ref="P30:P31"/>
    <mergeCell ref="L32:L33"/>
    <mergeCell ref="M32:M33"/>
    <mergeCell ref="N32:N33"/>
    <mergeCell ref="O32:O33"/>
    <mergeCell ref="P32:P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A34:A35"/>
    <mergeCell ref="L34:L35"/>
    <mergeCell ref="M34:M35"/>
    <mergeCell ref="N34:N35"/>
    <mergeCell ref="O34:O35"/>
  </mergeCells>
  <phoneticPr fontId="3"/>
  <conditionalFormatting sqref="B6:K33">
    <cfRule type="expression" dxfId="6" priority="1" stopIfTrue="1">
      <formula>MOD(ROW(),2)=1</formula>
    </cfRule>
  </conditionalFormatting>
  <dataValidations count="1">
    <dataValidation type="list" allowBlank="1" showInputMessage="1" showErrorMessage="1" sqref="P3" xr:uid="{C9952C41-0220-4529-81F9-DABFA77BAD99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5"/>
  </sheetPr>
  <dimension ref="A1:P148"/>
  <sheetViews>
    <sheetView showGridLines="0" showZeros="0" view="pageBreakPreview" zoomScaleNormal="100" workbookViewId="0">
      <pane xSplit="2" ySplit="5" topLeftCell="I6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3.5"/>
  <cols>
    <col min="1" max="1" width="13.125" style="15" customWidth="1"/>
    <col min="2" max="2" width="6.25" style="15" customWidth="1"/>
    <col min="3" max="7" width="9" style="15"/>
    <col min="8" max="8" width="9" style="15" hidden="1" customWidth="1"/>
    <col min="9" max="10" width="9" style="15"/>
    <col min="11" max="11" width="9.375" style="15" customWidth="1"/>
    <col min="12" max="12" width="9" style="15"/>
    <col min="13" max="13" width="7.25" style="15" customWidth="1"/>
    <col min="14" max="15" width="9" style="15"/>
    <col min="16" max="16" width="7.25" style="15" customWidth="1"/>
    <col min="17" max="16384" width="9" style="15"/>
  </cols>
  <sheetData>
    <row r="1" spans="1:16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16" ht="12" customHeight="1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519</v>
      </c>
    </row>
    <row r="4" spans="1:16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</row>
    <row r="5" spans="1:16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520</v>
      </c>
      <c r="M5" s="290" t="s">
        <v>233</v>
      </c>
      <c r="N5" s="291" t="s">
        <v>521</v>
      </c>
      <c r="O5" s="292" t="s">
        <v>522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103</v>
      </c>
      <c r="H6" s="156"/>
      <c r="I6" s="155">
        <v>1</v>
      </c>
      <c r="J6" s="155"/>
      <c r="K6" s="157">
        <f t="shared" ref="K6:K33" si="0">SUM(C6:J6)</f>
        <v>104</v>
      </c>
      <c r="L6" s="375">
        <v>84</v>
      </c>
      <c r="M6" s="484">
        <f>IF(ISERROR(K6/L6),"",(K6/L6))</f>
        <v>1.2380952380952381</v>
      </c>
      <c r="N6" s="365">
        <v>539</v>
      </c>
      <c r="O6" s="348">
        <v>222</v>
      </c>
      <c r="P6" s="484">
        <f>IF(ISERROR(N6/O6),"",(N6/O6))</f>
        <v>2.4279279279279278</v>
      </c>
    </row>
    <row r="7" spans="1:16" s="17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</row>
    <row r="8" spans="1:16" ht="13.5" customHeight="1">
      <c r="A8" s="296" t="s">
        <v>4</v>
      </c>
      <c r="B8" s="297" t="s">
        <v>207</v>
      </c>
      <c r="C8" s="162"/>
      <c r="D8" s="162"/>
      <c r="E8" s="162">
        <v>798</v>
      </c>
      <c r="F8" s="162"/>
      <c r="G8" s="162">
        <v>385</v>
      </c>
      <c r="H8" s="163"/>
      <c r="I8" s="162"/>
      <c r="J8" s="162"/>
      <c r="K8" s="164">
        <f t="shared" si="0"/>
        <v>1183</v>
      </c>
      <c r="L8" s="347">
        <v>1637</v>
      </c>
      <c r="M8" s="486">
        <f>IF(ISERROR(K8/L8),"",(K8/L8))</f>
        <v>0.72266340867440437</v>
      </c>
      <c r="N8" s="363">
        <v>8284</v>
      </c>
      <c r="O8" s="341">
        <v>9867</v>
      </c>
      <c r="P8" s="486">
        <f>IF(ISERROR(N8/O8),"",(N8/O8))</f>
        <v>0.83956623087057869</v>
      </c>
    </row>
    <row r="9" spans="1:16" s="17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</row>
    <row r="10" spans="1:16" ht="13.5" customHeight="1">
      <c r="A10" s="296" t="s">
        <v>6</v>
      </c>
      <c r="B10" s="297" t="s">
        <v>207</v>
      </c>
      <c r="C10" s="162">
        <v>1</v>
      </c>
      <c r="D10" s="162"/>
      <c r="E10" s="162">
        <v>281</v>
      </c>
      <c r="F10" s="162">
        <v>9</v>
      </c>
      <c r="G10" s="162">
        <v>49</v>
      </c>
      <c r="H10" s="163"/>
      <c r="I10" s="162"/>
      <c r="J10" s="162"/>
      <c r="K10" s="164">
        <f t="shared" si="0"/>
        <v>340</v>
      </c>
      <c r="L10" s="347">
        <v>307</v>
      </c>
      <c r="M10" s="486">
        <f>IF(ISERROR(K10/L10),"",(K10/L10))</f>
        <v>1.1074918566775245</v>
      </c>
      <c r="N10" s="363">
        <v>2750</v>
      </c>
      <c r="O10" s="341">
        <v>2011</v>
      </c>
      <c r="P10" s="486">
        <f>IF(ISERROR(N10/O10),"",(N10/O10))</f>
        <v>1.3674788662357036</v>
      </c>
    </row>
    <row r="11" spans="1:16" s="17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131</v>
      </c>
      <c r="F12" s="162"/>
      <c r="G12" s="162">
        <v>16</v>
      </c>
      <c r="H12" s="163"/>
      <c r="I12" s="162"/>
      <c r="J12" s="162"/>
      <c r="K12" s="164">
        <f t="shared" si="0"/>
        <v>147</v>
      </c>
      <c r="L12" s="347">
        <v>118</v>
      </c>
      <c r="M12" s="486">
        <f>IF(ISERROR(K12/L12),"",(K12/L12))</f>
        <v>1.2457627118644068</v>
      </c>
      <c r="N12" s="363">
        <v>921</v>
      </c>
      <c r="O12" s="341">
        <v>692</v>
      </c>
      <c r="P12" s="486">
        <f>IF(ISERROR(N12/O12),"",(N12/O12))</f>
        <v>1.3309248554913296</v>
      </c>
    </row>
    <row r="13" spans="1:16" s="17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</row>
    <row r="14" spans="1:16" ht="13.5" customHeight="1">
      <c r="A14" s="296" t="s">
        <v>218</v>
      </c>
      <c r="B14" s="297" t="s">
        <v>207</v>
      </c>
      <c r="C14" s="162">
        <v>6</v>
      </c>
      <c r="D14" s="162">
        <v>1</v>
      </c>
      <c r="E14" s="162">
        <v>497</v>
      </c>
      <c r="F14" s="162">
        <v>198</v>
      </c>
      <c r="G14" s="162">
        <v>323</v>
      </c>
      <c r="H14" s="163"/>
      <c r="I14" s="162">
        <v>20</v>
      </c>
      <c r="J14" s="162"/>
      <c r="K14" s="164">
        <f t="shared" si="0"/>
        <v>1045</v>
      </c>
      <c r="L14" s="347">
        <v>969</v>
      </c>
      <c r="M14" s="486">
        <f>IF(ISERROR(K14/L14),"",(K14/L14))</f>
        <v>1.0784313725490196</v>
      </c>
      <c r="N14" s="363">
        <v>6844</v>
      </c>
      <c r="O14" s="341">
        <v>7091</v>
      </c>
      <c r="P14" s="486">
        <f>IF(ISERROR(N14/O14),"",(N14/O14))</f>
        <v>0.96516711324213789</v>
      </c>
    </row>
    <row r="15" spans="1:16" s="17" customFormat="1" ht="13.5" customHeight="1">
      <c r="A15" s="298"/>
      <c r="B15" s="299" t="s">
        <v>209</v>
      </c>
      <c r="C15" s="159">
        <v>1</v>
      </c>
      <c r="D15" s="159"/>
      <c r="E15" s="159">
        <v>2</v>
      </c>
      <c r="F15" s="159">
        <v>1</v>
      </c>
      <c r="G15" s="159"/>
      <c r="H15" s="160"/>
      <c r="I15" s="159">
        <v>2</v>
      </c>
      <c r="J15" s="159"/>
      <c r="K15" s="161">
        <f t="shared" si="0"/>
        <v>6</v>
      </c>
      <c r="L15" s="344"/>
      <c r="M15" s="485"/>
      <c r="N15" s="364"/>
      <c r="O15" s="342"/>
      <c r="P15" s="485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390</v>
      </c>
      <c r="F16" s="162"/>
      <c r="G16" s="162">
        <v>10</v>
      </c>
      <c r="H16" s="163"/>
      <c r="I16" s="162"/>
      <c r="J16" s="162"/>
      <c r="K16" s="164">
        <f t="shared" si="0"/>
        <v>400</v>
      </c>
      <c r="L16" s="347">
        <v>467</v>
      </c>
      <c r="M16" s="486">
        <f>IF(ISERROR(K16/L16),"",(K16/L16))</f>
        <v>0.85653104925053536</v>
      </c>
      <c r="N16" s="363">
        <v>2651</v>
      </c>
      <c r="O16" s="341">
        <v>2594</v>
      </c>
      <c r="P16" s="486">
        <f>IF(ISERROR(N16/O16),"",(N16/O16))</f>
        <v>1.0219737856592135</v>
      </c>
    </row>
    <row r="17" spans="1:16" s="17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67</v>
      </c>
      <c r="F18" s="162"/>
      <c r="G18" s="162">
        <v>405</v>
      </c>
      <c r="H18" s="163"/>
      <c r="I18" s="162">
        <v>2</v>
      </c>
      <c r="J18" s="162"/>
      <c r="K18" s="164">
        <f t="shared" si="0"/>
        <v>474</v>
      </c>
      <c r="L18" s="347">
        <v>461</v>
      </c>
      <c r="M18" s="486">
        <f>IF(ISERROR(K18/L18),"",(K18/L18))</f>
        <v>1.0281995661605206</v>
      </c>
      <c r="N18" s="363">
        <v>2966</v>
      </c>
      <c r="O18" s="341">
        <v>3065</v>
      </c>
      <c r="P18" s="486">
        <f>IF(ISERROR(N18/O18),"",(N18/O18))</f>
        <v>0.96769983686786298</v>
      </c>
    </row>
    <row r="19" spans="1:16" s="17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</row>
    <row r="20" spans="1:16" ht="13.5" customHeight="1">
      <c r="A20" s="300" t="s">
        <v>11</v>
      </c>
      <c r="B20" s="297" t="s">
        <v>207</v>
      </c>
      <c r="C20" s="165">
        <v>46</v>
      </c>
      <c r="D20" s="165">
        <v>8</v>
      </c>
      <c r="E20" s="165">
        <v>2818</v>
      </c>
      <c r="F20" s="165">
        <v>415</v>
      </c>
      <c r="G20" s="165">
        <v>1570</v>
      </c>
      <c r="H20" s="166"/>
      <c r="I20" s="165">
        <v>44</v>
      </c>
      <c r="J20" s="165"/>
      <c r="K20" s="167">
        <f t="shared" si="0"/>
        <v>4901</v>
      </c>
      <c r="L20" s="347">
        <v>5246</v>
      </c>
      <c r="M20" s="486">
        <f>IF(ISERROR(K20/L20),"",(K20/L20))</f>
        <v>0.9342356080823484</v>
      </c>
      <c r="N20" s="363">
        <v>30572</v>
      </c>
      <c r="O20" s="341">
        <v>29058</v>
      </c>
      <c r="P20" s="486">
        <f>IF(ISERROR(N20/O20),"",(N20/O20))</f>
        <v>1.0521026911693854</v>
      </c>
    </row>
    <row r="21" spans="1:16" s="17" customFormat="1" ht="13.5" customHeight="1">
      <c r="A21" s="202"/>
      <c r="B21" s="301" t="s">
        <v>209</v>
      </c>
      <c r="C21" s="168">
        <v>8</v>
      </c>
      <c r="D21" s="168"/>
      <c r="E21" s="168">
        <v>5</v>
      </c>
      <c r="F21" s="168">
        <v>4</v>
      </c>
      <c r="G21" s="168">
        <v>18</v>
      </c>
      <c r="H21" s="169"/>
      <c r="I21" s="168">
        <v>2</v>
      </c>
      <c r="J21" s="168"/>
      <c r="K21" s="170">
        <f t="shared" si="0"/>
        <v>37</v>
      </c>
      <c r="L21" s="402"/>
      <c r="M21" s="487"/>
      <c r="N21" s="404"/>
      <c r="O21" s="405"/>
      <c r="P21" s="487"/>
    </row>
    <row r="22" spans="1:16" ht="13.5" customHeight="1">
      <c r="A22" s="302" t="s">
        <v>18</v>
      </c>
      <c r="B22" s="295" t="s">
        <v>207</v>
      </c>
      <c r="C22" s="162">
        <v>79</v>
      </c>
      <c r="D22" s="162">
        <v>15</v>
      </c>
      <c r="E22" s="162"/>
      <c r="F22" s="162">
        <v>14</v>
      </c>
      <c r="G22" s="162"/>
      <c r="H22" s="163"/>
      <c r="I22" s="162">
        <v>61</v>
      </c>
      <c r="J22" s="162"/>
      <c r="K22" s="164">
        <f t="shared" si="0"/>
        <v>169</v>
      </c>
      <c r="L22" s="343">
        <v>223</v>
      </c>
      <c r="M22" s="488">
        <f>IF(ISERROR(K22/L22),"",(K22/L22))</f>
        <v>0.75784753363228696</v>
      </c>
      <c r="N22" s="391">
        <v>1207</v>
      </c>
      <c r="O22" s="348">
        <v>1125</v>
      </c>
      <c r="P22" s="484">
        <f>IF(ISERROR(N22/O22),"",(N22/O22))</f>
        <v>1.0728888888888888</v>
      </c>
    </row>
    <row r="23" spans="1:16" s="17" customFormat="1" ht="13.5" customHeight="1">
      <c r="A23" s="298"/>
      <c r="B23" s="299" t="s">
        <v>209</v>
      </c>
      <c r="C23" s="159">
        <v>36</v>
      </c>
      <c r="D23" s="159">
        <v>15</v>
      </c>
      <c r="E23" s="159"/>
      <c r="F23" s="159"/>
      <c r="G23" s="159"/>
      <c r="H23" s="160"/>
      <c r="I23" s="159">
        <v>28</v>
      </c>
      <c r="J23" s="159"/>
      <c r="K23" s="161">
        <f t="shared" si="0"/>
        <v>79</v>
      </c>
      <c r="L23" s="344"/>
      <c r="M23" s="485"/>
      <c r="N23" s="364"/>
      <c r="O23" s="342"/>
      <c r="P23" s="485"/>
    </row>
    <row r="24" spans="1:16" ht="13.5" customHeight="1">
      <c r="A24" s="296" t="s">
        <v>5</v>
      </c>
      <c r="B24" s="297" t="s">
        <v>207</v>
      </c>
      <c r="C24" s="162">
        <v>178</v>
      </c>
      <c r="D24" s="162">
        <v>5</v>
      </c>
      <c r="E24" s="162"/>
      <c r="F24" s="162">
        <v>50</v>
      </c>
      <c r="G24" s="162"/>
      <c r="H24" s="163"/>
      <c r="I24" s="162">
        <v>100</v>
      </c>
      <c r="J24" s="162"/>
      <c r="K24" s="164">
        <f t="shared" si="0"/>
        <v>333</v>
      </c>
      <c r="L24" s="347">
        <v>281</v>
      </c>
      <c r="M24" s="486">
        <f>IF(ISERROR(K24/L24),"",(K24/L24))</f>
        <v>1.1850533807829182</v>
      </c>
      <c r="N24" s="363">
        <v>1949</v>
      </c>
      <c r="O24" s="341">
        <v>1518</v>
      </c>
      <c r="P24" s="486">
        <f>IF(ISERROR(N24/O24),"",(N24/O24))</f>
        <v>1.2839262187088274</v>
      </c>
    </row>
    <row r="25" spans="1:16" s="17" customFormat="1" ht="13.5" customHeight="1">
      <c r="A25" s="298"/>
      <c r="B25" s="299" t="s">
        <v>209</v>
      </c>
      <c r="C25" s="159">
        <v>100</v>
      </c>
      <c r="D25" s="159">
        <v>2</v>
      </c>
      <c r="E25" s="159"/>
      <c r="F25" s="159">
        <v>5</v>
      </c>
      <c r="G25" s="159"/>
      <c r="H25" s="160"/>
      <c r="I25" s="159">
        <v>73</v>
      </c>
      <c r="J25" s="159"/>
      <c r="K25" s="161">
        <f t="shared" si="0"/>
        <v>180</v>
      </c>
      <c r="L25" s="344"/>
      <c r="M25" s="485"/>
      <c r="N25" s="364"/>
      <c r="O25" s="342"/>
      <c r="P25" s="485"/>
    </row>
    <row r="26" spans="1:16" ht="13.5" customHeight="1">
      <c r="A26" s="300" t="s">
        <v>8</v>
      </c>
      <c r="B26" s="297" t="s">
        <v>207</v>
      </c>
      <c r="C26" s="173">
        <v>86</v>
      </c>
      <c r="D26" s="173">
        <v>15</v>
      </c>
      <c r="E26" s="173"/>
      <c r="F26" s="173">
        <v>19</v>
      </c>
      <c r="G26" s="173"/>
      <c r="H26" s="173"/>
      <c r="I26" s="173">
        <v>23</v>
      </c>
      <c r="J26" s="174"/>
      <c r="K26" s="175">
        <f t="shared" si="0"/>
        <v>143</v>
      </c>
      <c r="L26" s="347">
        <v>254</v>
      </c>
      <c r="M26" s="486">
        <f>IF(ISERROR(K26/L26),"",(K26/L26))</f>
        <v>0.56299212598425197</v>
      </c>
      <c r="N26" s="341">
        <v>920</v>
      </c>
      <c r="O26" s="341">
        <v>1021</v>
      </c>
      <c r="P26" s="486">
        <f>IF(ISERROR(N26/O26),"",(N26/O26))</f>
        <v>0.90107737512242903</v>
      </c>
    </row>
    <row r="27" spans="1:16" ht="13.5" customHeight="1">
      <c r="A27" s="294"/>
      <c r="B27" s="299" t="s">
        <v>209</v>
      </c>
      <c r="C27" s="176">
        <v>25</v>
      </c>
      <c r="D27" s="176">
        <v>10</v>
      </c>
      <c r="E27" s="176"/>
      <c r="F27" s="176">
        <v>3</v>
      </c>
      <c r="G27" s="176"/>
      <c r="H27" s="177"/>
      <c r="I27" s="176">
        <v>6</v>
      </c>
      <c r="J27" s="176"/>
      <c r="K27" s="178">
        <f t="shared" si="0"/>
        <v>44</v>
      </c>
      <c r="L27" s="344"/>
      <c r="M27" s="485"/>
      <c r="N27" s="342"/>
      <c r="O27" s="342"/>
      <c r="P27" s="485"/>
    </row>
    <row r="28" spans="1:16" ht="13.5" customHeight="1">
      <c r="A28" s="300" t="s">
        <v>321</v>
      </c>
      <c r="B28" s="297" t="s">
        <v>207</v>
      </c>
      <c r="C28" s="165">
        <v>35</v>
      </c>
      <c r="D28" s="165"/>
      <c r="E28" s="165"/>
      <c r="F28" s="165"/>
      <c r="G28" s="165"/>
      <c r="H28" s="166"/>
      <c r="I28" s="165">
        <v>5</v>
      </c>
      <c r="J28" s="165"/>
      <c r="K28" s="167">
        <f t="shared" si="0"/>
        <v>40</v>
      </c>
      <c r="L28" s="347">
        <v>32</v>
      </c>
      <c r="M28" s="486">
        <f>IF(ISERROR(K28/L28),"",(K28/L28))</f>
        <v>1.25</v>
      </c>
      <c r="N28" s="363">
        <v>292</v>
      </c>
      <c r="O28" s="341">
        <v>215</v>
      </c>
      <c r="P28" s="486">
        <f>IF(ISERROR(N28/O28),"",(N28/O28))</f>
        <v>1.3581395348837209</v>
      </c>
    </row>
    <row r="29" spans="1:16" s="17" customFormat="1" ht="13.5" customHeight="1">
      <c r="A29" s="294"/>
      <c r="B29" s="299" t="s">
        <v>209</v>
      </c>
      <c r="C29" s="159">
        <v>31</v>
      </c>
      <c r="D29" s="159"/>
      <c r="E29" s="159"/>
      <c r="F29" s="159"/>
      <c r="G29" s="159"/>
      <c r="H29" s="160"/>
      <c r="I29" s="159">
        <v>3</v>
      </c>
      <c r="J29" s="159"/>
      <c r="K29" s="161">
        <f t="shared" si="0"/>
        <v>34</v>
      </c>
      <c r="L29" s="344"/>
      <c r="M29" s="485"/>
      <c r="N29" s="364"/>
      <c r="O29" s="342"/>
      <c r="P29" s="485"/>
    </row>
    <row r="30" spans="1:16" ht="13.5" customHeight="1">
      <c r="A30" s="187" t="s">
        <v>220</v>
      </c>
      <c r="B30" s="297" t="s">
        <v>207</v>
      </c>
      <c r="C30" s="162">
        <v>57</v>
      </c>
      <c r="D30" s="162"/>
      <c r="E30" s="162"/>
      <c r="F30" s="162"/>
      <c r="G30" s="162"/>
      <c r="H30" s="163"/>
      <c r="I30" s="162">
        <v>18</v>
      </c>
      <c r="J30" s="162">
        <v>25</v>
      </c>
      <c r="K30" s="164">
        <f t="shared" si="0"/>
        <v>100</v>
      </c>
      <c r="L30" s="347">
        <v>74</v>
      </c>
      <c r="M30" s="486">
        <f>IF(ISERROR(K30/L30),"",(K30/L30))</f>
        <v>1.3513513513513513</v>
      </c>
      <c r="N30" s="363">
        <v>507</v>
      </c>
      <c r="O30" s="341">
        <v>396</v>
      </c>
      <c r="P30" s="486">
        <f>IF(ISERROR(N30/O30),"",(N30/O30))</f>
        <v>1.2803030303030303</v>
      </c>
    </row>
    <row r="31" spans="1:16" s="17" customFormat="1" ht="13.5" customHeight="1">
      <c r="A31" s="187"/>
      <c r="B31" s="299" t="s">
        <v>209</v>
      </c>
      <c r="C31" s="159">
        <v>41</v>
      </c>
      <c r="D31" s="159"/>
      <c r="E31" s="159"/>
      <c r="F31" s="159"/>
      <c r="G31" s="159"/>
      <c r="H31" s="160"/>
      <c r="I31" s="159">
        <v>3</v>
      </c>
      <c r="J31" s="159">
        <v>3</v>
      </c>
      <c r="K31" s="161">
        <f t="shared" si="0"/>
        <v>47</v>
      </c>
      <c r="L31" s="344"/>
      <c r="M31" s="485"/>
      <c r="N31" s="364"/>
      <c r="O31" s="342"/>
      <c r="P31" s="485"/>
    </row>
    <row r="32" spans="1:16" ht="13.5" customHeight="1">
      <c r="A32" s="149" t="s">
        <v>13</v>
      </c>
      <c r="B32" s="295" t="s">
        <v>207</v>
      </c>
      <c r="C32" s="162">
        <v>10</v>
      </c>
      <c r="D32" s="162"/>
      <c r="E32" s="162">
        <v>1271</v>
      </c>
      <c r="F32" s="162">
        <v>1</v>
      </c>
      <c r="G32" s="162">
        <v>123</v>
      </c>
      <c r="H32" s="163"/>
      <c r="I32" s="162">
        <v>11</v>
      </c>
      <c r="J32" s="162"/>
      <c r="K32" s="164">
        <f t="shared" si="0"/>
        <v>1416</v>
      </c>
      <c r="L32" s="347">
        <v>1409</v>
      </c>
      <c r="M32" s="486">
        <f>IF(ISERROR(K32/L32),"",(K32/L32))</f>
        <v>1.0049680624556423</v>
      </c>
      <c r="N32" s="363">
        <v>7718</v>
      </c>
      <c r="O32" s="341">
        <v>7273</v>
      </c>
      <c r="P32" s="486">
        <f>IF(ISERROR(N32/O32),"",(N32/O32))</f>
        <v>1.0611852055547917</v>
      </c>
    </row>
    <row r="33" spans="1:16" s="17" customFormat="1" ht="13.5" customHeight="1" thickBot="1">
      <c r="A33" s="307" t="s">
        <v>221</v>
      </c>
      <c r="B33" s="295" t="s">
        <v>209</v>
      </c>
      <c r="C33" s="176">
        <v>8</v>
      </c>
      <c r="D33" s="176"/>
      <c r="E33" s="176"/>
      <c r="F33" s="176"/>
      <c r="G33" s="176"/>
      <c r="H33" s="177"/>
      <c r="I33" s="176"/>
      <c r="J33" s="176"/>
      <c r="K33" s="178">
        <f t="shared" si="0"/>
        <v>8</v>
      </c>
      <c r="L33" s="343"/>
      <c r="M33" s="488"/>
      <c r="N33" s="391"/>
      <c r="O33" s="399"/>
      <c r="P33" s="489"/>
    </row>
    <row r="34" spans="1:16" ht="14.25" customHeight="1">
      <c r="A34" s="407" t="s">
        <v>222</v>
      </c>
      <c r="B34" s="303" t="s">
        <v>207</v>
      </c>
      <c r="C34" s="179">
        <f t="shared" ref="C34:K35" si="1">C6+C8+C10+C12+C14+C16+C18+C20+C22+C24+C26+C28+C30+C32</f>
        <v>498</v>
      </c>
      <c r="D34" s="179">
        <f t="shared" si="1"/>
        <v>44</v>
      </c>
      <c r="E34" s="179">
        <f t="shared" si="1"/>
        <v>6253</v>
      </c>
      <c r="F34" s="179">
        <f t="shared" si="1"/>
        <v>706</v>
      </c>
      <c r="G34" s="179">
        <f t="shared" si="1"/>
        <v>2984</v>
      </c>
      <c r="H34" s="179">
        <f t="shared" si="1"/>
        <v>0</v>
      </c>
      <c r="I34" s="179">
        <f t="shared" si="1"/>
        <v>285</v>
      </c>
      <c r="J34" s="179">
        <f t="shared" si="1"/>
        <v>25</v>
      </c>
      <c r="K34" s="180">
        <f t="shared" si="1"/>
        <v>10795</v>
      </c>
      <c r="L34" s="389">
        <f>SUM(L6:L33)</f>
        <v>11562</v>
      </c>
      <c r="M34" s="492">
        <f>IF(ISERROR(K34/L34),"",(K34/L34))</f>
        <v>0.93366199619443002</v>
      </c>
      <c r="N34" s="396">
        <f>SUM(N6:N33)</f>
        <v>68120</v>
      </c>
      <c r="O34" s="398">
        <f>SUM(O6:O33)</f>
        <v>66148</v>
      </c>
      <c r="P34" s="490">
        <f>IF(ISERROR(N34/O34),"",(N34/O34))</f>
        <v>1.0298119368688397</v>
      </c>
    </row>
    <row r="35" spans="1:16" ht="14.25" customHeight="1" thickBot="1">
      <c r="A35" s="408"/>
      <c r="B35" s="304" t="s">
        <v>209</v>
      </c>
      <c r="C35" s="181">
        <f t="shared" si="1"/>
        <v>250</v>
      </c>
      <c r="D35" s="181">
        <f t="shared" si="1"/>
        <v>27</v>
      </c>
      <c r="E35" s="181">
        <f t="shared" si="1"/>
        <v>7</v>
      </c>
      <c r="F35" s="181">
        <f t="shared" si="1"/>
        <v>13</v>
      </c>
      <c r="G35" s="181">
        <f t="shared" si="1"/>
        <v>18</v>
      </c>
      <c r="H35" s="181">
        <f t="shared" si="1"/>
        <v>0</v>
      </c>
      <c r="I35" s="181">
        <f t="shared" si="1"/>
        <v>117</v>
      </c>
      <c r="J35" s="181">
        <f t="shared" si="1"/>
        <v>3</v>
      </c>
      <c r="K35" s="182">
        <f t="shared" si="1"/>
        <v>435</v>
      </c>
      <c r="L35" s="390"/>
      <c r="M35" s="489"/>
      <c r="N35" s="397"/>
      <c r="O35" s="399"/>
      <c r="P35" s="491"/>
    </row>
    <row r="36" spans="1:16" ht="13.5" customHeight="1">
      <c r="A36" s="411" t="s">
        <v>223</v>
      </c>
      <c r="B36" s="412"/>
      <c r="C36" s="171">
        <v>591</v>
      </c>
      <c r="D36" s="171">
        <v>39</v>
      </c>
      <c r="E36" s="171">
        <v>7167</v>
      </c>
      <c r="F36" s="171">
        <v>609</v>
      </c>
      <c r="G36" s="171">
        <v>2811</v>
      </c>
      <c r="H36" s="183"/>
      <c r="I36" s="171">
        <v>327</v>
      </c>
      <c r="J36" s="171">
        <v>18</v>
      </c>
      <c r="K36" s="184">
        <f>SUM(C36:J36)</f>
        <v>11562</v>
      </c>
      <c r="L36" s="185"/>
      <c r="M36" s="186"/>
      <c r="N36" s="187"/>
      <c r="O36" s="188"/>
      <c r="P36" s="189"/>
    </row>
    <row r="37" spans="1:16" ht="13.5" customHeight="1">
      <c r="A37" s="417" t="s">
        <v>224</v>
      </c>
      <c r="B37" s="418"/>
      <c r="C37" s="267">
        <f t="shared" ref="C37:K37" si="2">IF(ISERROR(C34/C36),"",(C34/C36))</f>
        <v>0.84263959390862941</v>
      </c>
      <c r="D37" s="267">
        <f t="shared" si="2"/>
        <v>1.1282051282051282</v>
      </c>
      <c r="E37" s="267">
        <f t="shared" si="2"/>
        <v>0.87247104785823915</v>
      </c>
      <c r="F37" s="267">
        <f t="shared" si="2"/>
        <v>1.1592775041050902</v>
      </c>
      <c r="G37" s="267">
        <f t="shared" si="2"/>
        <v>1.0615439345428672</v>
      </c>
      <c r="H37" s="267" t="str">
        <f t="shared" si="2"/>
        <v/>
      </c>
      <c r="I37" s="267">
        <f t="shared" si="2"/>
        <v>0.87155963302752293</v>
      </c>
      <c r="J37" s="267">
        <f t="shared" si="2"/>
        <v>1.3888888888888888</v>
      </c>
      <c r="K37" s="268">
        <f t="shared" si="2"/>
        <v>0.93366199619443002</v>
      </c>
      <c r="L37" s="190"/>
      <c r="M37" s="191"/>
      <c r="N37" s="192"/>
      <c r="O37" s="193"/>
      <c r="P37" s="190"/>
    </row>
    <row r="38" spans="1:16" ht="13.5" customHeight="1">
      <c r="A38" s="419" t="s">
        <v>225</v>
      </c>
      <c r="B38" s="420"/>
      <c r="C38" s="158">
        <v>468</v>
      </c>
      <c r="D38" s="158">
        <v>32</v>
      </c>
      <c r="E38" s="158">
        <v>5180</v>
      </c>
      <c r="F38" s="158">
        <v>603</v>
      </c>
      <c r="G38" s="158">
        <v>2455</v>
      </c>
      <c r="H38" s="194"/>
      <c r="I38" s="158">
        <v>243</v>
      </c>
      <c r="J38" s="158">
        <v>16</v>
      </c>
      <c r="K38" s="195">
        <f>SUM(C38:J38)</f>
        <v>8997</v>
      </c>
      <c r="L38" s="196"/>
      <c r="M38" s="197"/>
      <c r="N38" s="198"/>
      <c r="O38" s="199"/>
      <c r="P38" s="200"/>
    </row>
    <row r="39" spans="1:16" ht="13.5" customHeight="1">
      <c r="A39" s="417" t="s">
        <v>226</v>
      </c>
      <c r="B39" s="418"/>
      <c r="C39" s="267">
        <f t="shared" ref="C39:K39" si="3">IF(ISERROR(C34/C38),"",(C34/C38))</f>
        <v>1.0641025641025641</v>
      </c>
      <c r="D39" s="267">
        <f t="shared" si="3"/>
        <v>1.375</v>
      </c>
      <c r="E39" s="267">
        <f t="shared" si="3"/>
        <v>1.2071428571428571</v>
      </c>
      <c r="F39" s="267">
        <f t="shared" si="3"/>
        <v>1.1708126036484245</v>
      </c>
      <c r="G39" s="267">
        <f t="shared" si="3"/>
        <v>1.2154786150712831</v>
      </c>
      <c r="H39" s="267" t="str">
        <f t="shared" si="3"/>
        <v/>
      </c>
      <c r="I39" s="267">
        <f t="shared" si="3"/>
        <v>1.1728395061728396</v>
      </c>
      <c r="J39" s="267">
        <f t="shared" si="3"/>
        <v>1.5625</v>
      </c>
      <c r="K39" s="268">
        <f t="shared" si="3"/>
        <v>1.1998443925753028</v>
      </c>
      <c r="L39" s="201"/>
      <c r="M39" s="191"/>
      <c r="N39" s="202"/>
      <c r="O39" s="193"/>
      <c r="P39" s="190"/>
    </row>
    <row r="40" spans="1:16" ht="13.5" customHeight="1">
      <c r="A40" s="419" t="s">
        <v>227</v>
      </c>
      <c r="B40" s="420"/>
      <c r="C40" s="203">
        <v>3118</v>
      </c>
      <c r="D40" s="158">
        <v>306</v>
      </c>
      <c r="E40" s="158">
        <v>40398</v>
      </c>
      <c r="F40" s="158">
        <v>3935</v>
      </c>
      <c r="G40" s="158">
        <v>18484</v>
      </c>
      <c r="H40" s="194"/>
      <c r="I40" s="158">
        <v>1768</v>
      </c>
      <c r="J40" s="158">
        <v>111</v>
      </c>
      <c r="K40" s="195">
        <f>SUM(C40:J40)</f>
        <v>68120</v>
      </c>
      <c r="L40" s="204"/>
      <c r="M40" s="197"/>
      <c r="N40" s="198"/>
      <c r="O40" s="199"/>
      <c r="P40" s="200"/>
    </row>
    <row r="41" spans="1:16" ht="13.5" customHeight="1">
      <c r="A41" s="411" t="s">
        <v>228</v>
      </c>
      <c r="B41" s="412"/>
      <c r="C41" s="171">
        <v>2958</v>
      </c>
      <c r="D41" s="171">
        <v>238</v>
      </c>
      <c r="E41" s="171">
        <v>41522</v>
      </c>
      <c r="F41" s="171">
        <v>3517</v>
      </c>
      <c r="G41" s="171">
        <v>16082</v>
      </c>
      <c r="H41" s="183"/>
      <c r="I41" s="171">
        <v>1725</v>
      </c>
      <c r="J41" s="171">
        <v>106</v>
      </c>
      <c r="K41" s="205">
        <f>SUM(C41:J41)</f>
        <v>66148</v>
      </c>
      <c r="L41" s="206"/>
      <c r="M41" s="186"/>
      <c r="N41" s="187"/>
      <c r="O41" s="207"/>
      <c r="P41" s="189"/>
    </row>
    <row r="42" spans="1:16" ht="13.5" customHeight="1">
      <c r="A42" s="413" t="s">
        <v>229</v>
      </c>
      <c r="B42" s="414"/>
      <c r="C42" s="269">
        <f t="shared" ref="C42:K42" si="4">IF(ISERROR(C40/C41),"",(C40/C41))</f>
        <v>1.0540906017579446</v>
      </c>
      <c r="D42" s="269">
        <f t="shared" si="4"/>
        <v>1.2857142857142858</v>
      </c>
      <c r="E42" s="269">
        <f t="shared" si="4"/>
        <v>0.97293001300515392</v>
      </c>
      <c r="F42" s="269">
        <f t="shared" si="4"/>
        <v>1.1188512937162354</v>
      </c>
      <c r="G42" s="269">
        <f t="shared" si="4"/>
        <v>1.149359532396468</v>
      </c>
      <c r="H42" s="269" t="str">
        <f t="shared" si="4"/>
        <v/>
      </c>
      <c r="I42" s="269">
        <f t="shared" si="4"/>
        <v>1.0249275362318842</v>
      </c>
      <c r="J42" s="269">
        <f t="shared" si="4"/>
        <v>1.0471698113207548</v>
      </c>
      <c r="K42" s="270">
        <f t="shared" si="4"/>
        <v>1.0298119368688397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60" t="s">
        <v>451</v>
      </c>
      <c r="L43" s="360"/>
      <c r="M43" s="360"/>
      <c r="N43" s="360"/>
      <c r="O43" s="360"/>
      <c r="P43" s="360"/>
    </row>
    <row r="44" spans="1:16">
      <c r="A44" s="20"/>
      <c r="B44" s="20"/>
    </row>
    <row r="48" spans="1:16">
      <c r="C48" s="15">
        <v>1</v>
      </c>
    </row>
    <row r="52" spans="5:15">
      <c r="E52" s="15">
        <v>27</v>
      </c>
      <c r="I52" s="15">
        <v>1</v>
      </c>
      <c r="M52" s="15">
        <v>46</v>
      </c>
      <c r="O52" s="15">
        <v>1</v>
      </c>
    </row>
    <row r="53" spans="5:15">
      <c r="E53" s="15">
        <v>15</v>
      </c>
      <c r="I53" s="15">
        <v>351</v>
      </c>
      <c r="M53" s="15">
        <v>85</v>
      </c>
      <c r="O53" s="15">
        <v>9</v>
      </c>
    </row>
    <row r="54" spans="5:15">
      <c r="E54" s="15">
        <v>43</v>
      </c>
      <c r="I54" s="15">
        <v>260</v>
      </c>
      <c r="M54" s="15">
        <v>43</v>
      </c>
      <c r="O54" s="15">
        <v>14</v>
      </c>
    </row>
    <row r="55" spans="5:15">
      <c r="I55" s="15">
        <v>50</v>
      </c>
      <c r="O55" s="15">
        <v>60</v>
      </c>
    </row>
    <row r="56" spans="5:15">
      <c r="E56" s="15">
        <v>80</v>
      </c>
      <c r="I56" s="15">
        <v>337</v>
      </c>
      <c r="M56" s="15">
        <v>1</v>
      </c>
    </row>
    <row r="57" spans="5:15">
      <c r="E57" s="15">
        <v>116</v>
      </c>
      <c r="I57" s="15">
        <v>19</v>
      </c>
      <c r="M57" s="15">
        <v>50</v>
      </c>
    </row>
    <row r="58" spans="5:15">
      <c r="E58" s="15">
        <v>32</v>
      </c>
      <c r="H58" s="47" t="s">
        <v>247</v>
      </c>
      <c r="I58" s="15">
        <v>47</v>
      </c>
      <c r="M58" s="15">
        <v>2</v>
      </c>
    </row>
    <row r="59" spans="5:15">
      <c r="E59" s="15">
        <v>136</v>
      </c>
      <c r="M59" s="15">
        <v>9</v>
      </c>
    </row>
    <row r="114" spans="3:15">
      <c r="I114" s="15">
        <v>207</v>
      </c>
    </row>
    <row r="115" spans="3:15">
      <c r="I115" s="15">
        <v>55</v>
      </c>
    </row>
    <row r="116" spans="3:15">
      <c r="I116" s="15">
        <v>4</v>
      </c>
    </row>
    <row r="117" spans="3:15">
      <c r="I117" s="15">
        <v>1</v>
      </c>
      <c r="M117" s="15">
        <v>22</v>
      </c>
    </row>
    <row r="121" spans="3:15">
      <c r="C121" s="15">
        <v>63</v>
      </c>
      <c r="E121" s="15">
        <v>11</v>
      </c>
      <c r="M121" s="15">
        <v>67</v>
      </c>
      <c r="O121" s="15">
        <v>34</v>
      </c>
    </row>
    <row r="122" spans="3:15">
      <c r="E122" s="15">
        <v>7</v>
      </c>
      <c r="I122" s="15">
        <v>229</v>
      </c>
    </row>
    <row r="123" spans="3:15">
      <c r="C123" s="15">
        <v>20</v>
      </c>
      <c r="I123" s="15">
        <v>343</v>
      </c>
    </row>
    <row r="148" spans="3:15">
      <c r="C148" s="15">
        <v>42</v>
      </c>
      <c r="E148" s="15">
        <v>347</v>
      </c>
      <c r="G148" s="15">
        <v>177</v>
      </c>
      <c r="I148" s="15">
        <v>1140</v>
      </c>
      <c r="K148" s="15">
        <v>257</v>
      </c>
      <c r="M148" s="15">
        <v>629</v>
      </c>
      <c r="O148" s="15">
        <v>180</v>
      </c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L30:L31"/>
    <mergeCell ref="M30:M31"/>
    <mergeCell ref="N30:N31"/>
    <mergeCell ref="O26:O27"/>
    <mergeCell ref="P26:P27"/>
    <mergeCell ref="L28:L29"/>
    <mergeCell ref="M28:M29"/>
    <mergeCell ref="N28:N29"/>
    <mergeCell ref="O30:O31"/>
    <mergeCell ref="P30:P31"/>
    <mergeCell ref="O28:O29"/>
    <mergeCell ref="P28:P29"/>
    <mergeCell ref="O24:O25"/>
    <mergeCell ref="P24:P25"/>
    <mergeCell ref="L26:L27"/>
    <mergeCell ref="L24:L25"/>
    <mergeCell ref="M24:M25"/>
    <mergeCell ref="N24:N25"/>
    <mergeCell ref="M26:M27"/>
    <mergeCell ref="N26:N27"/>
    <mergeCell ref="L22:L23"/>
    <mergeCell ref="M22:M23"/>
    <mergeCell ref="N22:N23"/>
    <mergeCell ref="O18:O19"/>
    <mergeCell ref="P18:P19"/>
    <mergeCell ref="L20:L21"/>
    <mergeCell ref="M20:M21"/>
    <mergeCell ref="N20:N21"/>
    <mergeCell ref="O22:O23"/>
    <mergeCell ref="P22:P23"/>
    <mergeCell ref="O20:O21"/>
    <mergeCell ref="P20:P21"/>
    <mergeCell ref="O16:O17"/>
    <mergeCell ref="P16:P17"/>
    <mergeCell ref="L18:L19"/>
    <mergeCell ref="L16:L17"/>
    <mergeCell ref="M16:M17"/>
    <mergeCell ref="N16:N17"/>
    <mergeCell ref="M18:M19"/>
    <mergeCell ref="N18:N19"/>
    <mergeCell ref="L14:L15"/>
    <mergeCell ref="M14:M15"/>
    <mergeCell ref="N14:N15"/>
    <mergeCell ref="O10:O11"/>
    <mergeCell ref="P10:P11"/>
    <mergeCell ref="L12:L13"/>
    <mergeCell ref="M12:M13"/>
    <mergeCell ref="N12:N13"/>
    <mergeCell ref="O14:O15"/>
    <mergeCell ref="P14:P15"/>
    <mergeCell ref="O12:O13"/>
    <mergeCell ref="P12:P13"/>
    <mergeCell ref="O8:O9"/>
    <mergeCell ref="P8:P9"/>
    <mergeCell ref="L10:L11"/>
    <mergeCell ref="L8:L9"/>
    <mergeCell ref="M8:M9"/>
    <mergeCell ref="N8:N9"/>
    <mergeCell ref="M10:M11"/>
    <mergeCell ref="N10:N11"/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5" priority="1" stopIfTrue="1">
      <formula>MOD(ROW(),2)=1</formula>
    </cfRule>
  </conditionalFormatting>
  <dataValidations count="1">
    <dataValidation type="list" allowBlank="1" showInputMessage="1" showErrorMessage="1" sqref="P3" xr:uid="{3BAEE7B4-0942-486B-9933-B555030831AE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5"/>
  </sheetPr>
  <dimension ref="A1:Q44"/>
  <sheetViews>
    <sheetView showGridLines="0" showZeros="0" view="pageBreakPreview" zoomScaleNormal="100" workbookViewId="0">
      <pane xSplit="2" ySplit="5" topLeftCell="C15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7.25" style="34" customWidth="1"/>
    <col min="14" max="15" width="9" style="34"/>
    <col min="16" max="16" width="7.25" style="34" customWidth="1"/>
    <col min="17" max="16384" width="9" style="34"/>
  </cols>
  <sheetData>
    <row r="1" spans="1:16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16" ht="15.75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518</v>
      </c>
    </row>
    <row r="4" spans="1:16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</row>
    <row r="5" spans="1:16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203</v>
      </c>
      <c r="M5" s="290" t="s">
        <v>233</v>
      </c>
      <c r="N5" s="291" t="s">
        <v>204</v>
      </c>
      <c r="O5" s="292" t="s">
        <v>205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72</v>
      </c>
      <c r="H6" s="156"/>
      <c r="I6" s="155">
        <v>1</v>
      </c>
      <c r="J6" s="155"/>
      <c r="K6" s="157">
        <f t="shared" ref="K6:K33" si="0">SUM(C6:J6)</f>
        <v>73</v>
      </c>
      <c r="L6" s="375">
        <v>27</v>
      </c>
      <c r="M6" s="484">
        <f>IF(ISERROR(K6/L6),"",(K6/L6))</f>
        <v>2.7037037037037037</v>
      </c>
      <c r="N6" s="365">
        <v>435</v>
      </c>
      <c r="O6" s="348">
        <v>138</v>
      </c>
      <c r="P6" s="484">
        <f>IF(ISERROR(N6/O6),"",(N6/O6))</f>
        <v>3.152173913043478</v>
      </c>
    </row>
    <row r="7" spans="1:16" s="36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</row>
    <row r="8" spans="1:16" ht="13.5" customHeight="1">
      <c r="A8" s="296" t="s">
        <v>4</v>
      </c>
      <c r="B8" s="297" t="s">
        <v>207</v>
      </c>
      <c r="C8" s="162"/>
      <c r="D8" s="162"/>
      <c r="E8" s="162">
        <v>598</v>
      </c>
      <c r="F8" s="162"/>
      <c r="G8" s="162">
        <v>390</v>
      </c>
      <c r="H8" s="163"/>
      <c r="I8" s="162">
        <v>1</v>
      </c>
      <c r="J8" s="162"/>
      <c r="K8" s="164">
        <f t="shared" si="0"/>
        <v>989</v>
      </c>
      <c r="L8" s="347">
        <v>1264</v>
      </c>
      <c r="M8" s="486">
        <f>IF(ISERROR(K8/L8),"",(K8/L8))</f>
        <v>0.78243670886075944</v>
      </c>
      <c r="N8" s="363">
        <v>7101</v>
      </c>
      <c r="O8" s="341">
        <v>8230</v>
      </c>
      <c r="P8" s="486">
        <f>IF(ISERROR(N8/O8),"",(N8/O8))</f>
        <v>0.86281895504252737</v>
      </c>
    </row>
    <row r="9" spans="1:16" s="36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</row>
    <row r="10" spans="1:16" ht="13.5" customHeight="1">
      <c r="A10" s="296" t="s">
        <v>6</v>
      </c>
      <c r="B10" s="297" t="s">
        <v>207</v>
      </c>
      <c r="C10" s="162">
        <v>1</v>
      </c>
      <c r="D10" s="162"/>
      <c r="E10" s="162">
        <v>218</v>
      </c>
      <c r="F10" s="162">
        <v>7</v>
      </c>
      <c r="G10" s="162">
        <v>64</v>
      </c>
      <c r="H10" s="163"/>
      <c r="I10" s="162"/>
      <c r="J10" s="162"/>
      <c r="K10" s="164">
        <f t="shared" si="0"/>
        <v>290</v>
      </c>
      <c r="L10" s="347">
        <v>293</v>
      </c>
      <c r="M10" s="486">
        <f>IF(ISERROR(K10/L10),"",(K10/L10))</f>
        <v>0.98976109215017061</v>
      </c>
      <c r="N10" s="363">
        <v>2410</v>
      </c>
      <c r="O10" s="341">
        <v>1704</v>
      </c>
      <c r="P10" s="486">
        <f>IF(ISERROR(N10/O10),"",(N10/O10))</f>
        <v>1.414319248826291</v>
      </c>
    </row>
    <row r="11" spans="1:16" s="36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120</v>
      </c>
      <c r="F12" s="162"/>
      <c r="G12" s="162">
        <v>17</v>
      </c>
      <c r="H12" s="163"/>
      <c r="I12" s="162"/>
      <c r="J12" s="162"/>
      <c r="K12" s="164">
        <f t="shared" si="0"/>
        <v>137</v>
      </c>
      <c r="L12" s="347">
        <v>104</v>
      </c>
      <c r="M12" s="486">
        <f>IF(ISERROR(K12/L12),"",(K12/L12))</f>
        <v>1.3173076923076923</v>
      </c>
      <c r="N12" s="363">
        <v>774</v>
      </c>
      <c r="O12" s="341">
        <v>574</v>
      </c>
      <c r="P12" s="486">
        <f>IF(ISERROR(N12/O12),"",(N12/O12))</f>
        <v>1.3484320557491289</v>
      </c>
    </row>
    <row r="13" spans="1:16" s="36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</row>
    <row r="14" spans="1:16" ht="13.5" customHeight="1">
      <c r="A14" s="296" t="s">
        <v>218</v>
      </c>
      <c r="B14" s="297" t="s">
        <v>207</v>
      </c>
      <c r="C14" s="162">
        <v>4</v>
      </c>
      <c r="D14" s="162"/>
      <c r="E14" s="162">
        <v>423</v>
      </c>
      <c r="F14" s="162">
        <v>144</v>
      </c>
      <c r="G14" s="162">
        <v>198</v>
      </c>
      <c r="H14" s="163"/>
      <c r="I14" s="162">
        <v>17</v>
      </c>
      <c r="J14" s="162"/>
      <c r="K14" s="164">
        <f t="shared" si="0"/>
        <v>786</v>
      </c>
      <c r="L14" s="347">
        <v>917</v>
      </c>
      <c r="M14" s="486">
        <f>IF(ISERROR(K14/L14),"",(K14/L14))</f>
        <v>0.8571428571428571</v>
      </c>
      <c r="N14" s="363">
        <v>5799</v>
      </c>
      <c r="O14" s="341">
        <v>6122</v>
      </c>
      <c r="P14" s="486">
        <f>IF(ISERROR(N14/O14),"",(N14/O14))</f>
        <v>0.9472394642273767</v>
      </c>
    </row>
    <row r="15" spans="1:16" s="36" customFormat="1" ht="13.5" customHeight="1">
      <c r="A15" s="298"/>
      <c r="B15" s="299" t="s">
        <v>209</v>
      </c>
      <c r="C15" s="159"/>
      <c r="D15" s="159"/>
      <c r="E15" s="159">
        <v>6</v>
      </c>
      <c r="F15" s="159">
        <v>3</v>
      </c>
      <c r="G15" s="159"/>
      <c r="H15" s="160"/>
      <c r="I15" s="159">
        <v>3</v>
      </c>
      <c r="J15" s="159"/>
      <c r="K15" s="161">
        <f t="shared" si="0"/>
        <v>12</v>
      </c>
      <c r="L15" s="344"/>
      <c r="M15" s="485"/>
      <c r="N15" s="364"/>
      <c r="O15" s="342"/>
      <c r="P15" s="485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364</v>
      </c>
      <c r="F16" s="162"/>
      <c r="G16" s="162">
        <v>11</v>
      </c>
      <c r="H16" s="163"/>
      <c r="I16" s="162"/>
      <c r="J16" s="162"/>
      <c r="K16" s="164">
        <f t="shared" si="0"/>
        <v>375</v>
      </c>
      <c r="L16" s="347">
        <v>405</v>
      </c>
      <c r="M16" s="486">
        <f>IF(ISERROR(K16/L16),"",(K16/L16))</f>
        <v>0.92592592592592593</v>
      </c>
      <c r="N16" s="363">
        <v>2251</v>
      </c>
      <c r="O16" s="341">
        <v>2127</v>
      </c>
      <c r="P16" s="486">
        <f>IF(ISERROR(N16/O16),"",(N16/O16))</f>
        <v>1.0582980724024447</v>
      </c>
    </row>
    <row r="17" spans="1:16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52</v>
      </c>
      <c r="F18" s="162"/>
      <c r="G18" s="162">
        <v>348</v>
      </c>
      <c r="H18" s="163"/>
      <c r="I18" s="162">
        <v>2</v>
      </c>
      <c r="J18" s="162"/>
      <c r="K18" s="164">
        <f t="shared" si="0"/>
        <v>402</v>
      </c>
      <c r="L18" s="347">
        <v>416</v>
      </c>
      <c r="M18" s="486">
        <f>IF(ISERROR(K18/L18),"",(K18/L18))</f>
        <v>0.96634615384615385</v>
      </c>
      <c r="N18" s="363">
        <v>2492</v>
      </c>
      <c r="O18" s="341">
        <v>2604</v>
      </c>
      <c r="P18" s="486">
        <f>IF(ISERROR(N18/O18),"",(N18/O18))</f>
        <v>0.956989247311828</v>
      </c>
    </row>
    <row r="19" spans="1:16" s="36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</row>
    <row r="20" spans="1:16" ht="13.5" customHeight="1">
      <c r="A20" s="300" t="s">
        <v>11</v>
      </c>
      <c r="B20" s="297" t="s">
        <v>207</v>
      </c>
      <c r="C20" s="165">
        <v>32</v>
      </c>
      <c r="D20" s="165">
        <v>6</v>
      </c>
      <c r="E20" s="165">
        <v>2370</v>
      </c>
      <c r="F20" s="165">
        <v>368</v>
      </c>
      <c r="G20" s="165">
        <v>1266</v>
      </c>
      <c r="H20" s="166"/>
      <c r="I20" s="165">
        <v>60</v>
      </c>
      <c r="J20" s="165"/>
      <c r="K20" s="167">
        <f t="shared" si="0"/>
        <v>4102</v>
      </c>
      <c r="L20" s="347">
        <v>4134</v>
      </c>
      <c r="M20" s="486">
        <f>IF(ISERROR(K20/L20),"",(K20/L20))</f>
        <v>0.99225931301403003</v>
      </c>
      <c r="N20" s="363">
        <v>25671</v>
      </c>
      <c r="O20" s="341">
        <v>23812</v>
      </c>
      <c r="P20" s="486">
        <f>IF(ISERROR(N20/O20),"",(N20/O20))</f>
        <v>1.0780698807324038</v>
      </c>
    </row>
    <row r="21" spans="1:16" s="36" customFormat="1" ht="13.5" customHeight="1">
      <c r="A21" s="202"/>
      <c r="B21" s="301" t="s">
        <v>209</v>
      </c>
      <c r="C21" s="168">
        <v>4</v>
      </c>
      <c r="D21" s="168"/>
      <c r="E21" s="168">
        <v>3</v>
      </c>
      <c r="F21" s="168">
        <v>5</v>
      </c>
      <c r="G21" s="168">
        <v>12</v>
      </c>
      <c r="H21" s="169"/>
      <c r="I21" s="168">
        <v>1</v>
      </c>
      <c r="J21" s="168"/>
      <c r="K21" s="170">
        <f t="shared" si="0"/>
        <v>25</v>
      </c>
      <c r="L21" s="402"/>
      <c r="M21" s="487"/>
      <c r="N21" s="404"/>
      <c r="O21" s="405"/>
      <c r="P21" s="487"/>
    </row>
    <row r="22" spans="1:16" ht="13.5" customHeight="1">
      <c r="A22" s="302" t="s">
        <v>18</v>
      </c>
      <c r="B22" s="295" t="s">
        <v>207</v>
      </c>
      <c r="C22" s="162">
        <v>83</v>
      </c>
      <c r="D22" s="162">
        <v>17</v>
      </c>
      <c r="E22" s="162"/>
      <c r="F22" s="162">
        <v>15</v>
      </c>
      <c r="G22" s="162"/>
      <c r="H22" s="163"/>
      <c r="I22" s="162">
        <v>44</v>
      </c>
      <c r="J22" s="162"/>
      <c r="K22" s="164">
        <f t="shared" si="0"/>
        <v>159</v>
      </c>
      <c r="L22" s="343">
        <v>182</v>
      </c>
      <c r="M22" s="488">
        <f>IF(ISERROR(K22/L22),"",(K22/L22))</f>
        <v>0.87362637362637363</v>
      </c>
      <c r="N22" s="391">
        <v>1038</v>
      </c>
      <c r="O22" s="348">
        <v>902</v>
      </c>
      <c r="P22" s="484">
        <f>IF(ISERROR(N22/O22),"",(N22/O22))</f>
        <v>1.1507760532150777</v>
      </c>
    </row>
    <row r="23" spans="1:16" s="36" customFormat="1" ht="13.5" customHeight="1">
      <c r="A23" s="298"/>
      <c r="B23" s="299" t="s">
        <v>209</v>
      </c>
      <c r="C23" s="159">
        <v>35</v>
      </c>
      <c r="D23" s="159">
        <v>16</v>
      </c>
      <c r="E23" s="159"/>
      <c r="F23" s="159"/>
      <c r="G23" s="159"/>
      <c r="H23" s="160"/>
      <c r="I23" s="159">
        <v>26</v>
      </c>
      <c r="J23" s="159"/>
      <c r="K23" s="161">
        <f t="shared" si="0"/>
        <v>77</v>
      </c>
      <c r="L23" s="344"/>
      <c r="M23" s="485"/>
      <c r="N23" s="364"/>
      <c r="O23" s="342"/>
      <c r="P23" s="485"/>
    </row>
    <row r="24" spans="1:16" ht="13.5" customHeight="1">
      <c r="A24" s="296" t="s">
        <v>5</v>
      </c>
      <c r="B24" s="297" t="s">
        <v>207</v>
      </c>
      <c r="C24" s="162">
        <v>154</v>
      </c>
      <c r="D24" s="162">
        <v>2</v>
      </c>
      <c r="E24" s="162"/>
      <c r="F24" s="162">
        <v>45</v>
      </c>
      <c r="G24" s="162"/>
      <c r="H24" s="163"/>
      <c r="I24" s="162">
        <v>67</v>
      </c>
      <c r="J24" s="162"/>
      <c r="K24" s="164">
        <f t="shared" si="0"/>
        <v>268</v>
      </c>
      <c r="L24" s="347">
        <v>196</v>
      </c>
      <c r="M24" s="486">
        <f>IF(ISERROR(K24/L24),"",(K24/L24))</f>
        <v>1.3673469387755102</v>
      </c>
      <c r="N24" s="363">
        <v>1616</v>
      </c>
      <c r="O24" s="341">
        <v>1237</v>
      </c>
      <c r="P24" s="486">
        <f>IF(ISERROR(N24/O24),"",(N24/O24))</f>
        <v>1.3063864187550525</v>
      </c>
    </row>
    <row r="25" spans="1:16" s="36" customFormat="1" ht="13.5" customHeight="1">
      <c r="A25" s="298"/>
      <c r="B25" s="299" t="s">
        <v>209</v>
      </c>
      <c r="C25" s="159">
        <v>102</v>
      </c>
      <c r="D25" s="159">
        <v>2</v>
      </c>
      <c r="E25" s="159"/>
      <c r="F25" s="159">
        <v>3</v>
      </c>
      <c r="G25" s="159"/>
      <c r="H25" s="160"/>
      <c r="I25" s="159">
        <v>38</v>
      </c>
      <c r="J25" s="159"/>
      <c r="K25" s="161">
        <f t="shared" si="0"/>
        <v>145</v>
      </c>
      <c r="L25" s="344"/>
      <c r="M25" s="485"/>
      <c r="N25" s="364"/>
      <c r="O25" s="342"/>
      <c r="P25" s="485"/>
    </row>
    <row r="26" spans="1:16" ht="13.5" customHeight="1">
      <c r="A26" s="300" t="s">
        <v>8</v>
      </c>
      <c r="B26" s="297" t="s">
        <v>207</v>
      </c>
      <c r="C26" s="173">
        <v>102</v>
      </c>
      <c r="D26" s="173">
        <v>7</v>
      </c>
      <c r="E26" s="173"/>
      <c r="F26" s="173">
        <v>22</v>
      </c>
      <c r="G26" s="173"/>
      <c r="H26" s="173"/>
      <c r="I26" s="173">
        <v>27</v>
      </c>
      <c r="J26" s="174"/>
      <c r="K26" s="175">
        <f t="shared" si="0"/>
        <v>158</v>
      </c>
      <c r="L26" s="347">
        <v>182</v>
      </c>
      <c r="M26" s="486">
        <f>IF(ISERROR(K26/L26),"",(K26/L26))</f>
        <v>0.86813186813186816</v>
      </c>
      <c r="N26" s="341">
        <v>777</v>
      </c>
      <c r="O26" s="341">
        <v>767</v>
      </c>
      <c r="P26" s="486">
        <f>IF(ISERROR(N26/O26),"",(N26/O26))</f>
        <v>1.0130378096479791</v>
      </c>
    </row>
    <row r="27" spans="1:16" ht="13.5" customHeight="1">
      <c r="A27" s="294"/>
      <c r="B27" s="299" t="s">
        <v>209</v>
      </c>
      <c r="C27" s="176">
        <v>36</v>
      </c>
      <c r="D27" s="176">
        <v>4</v>
      </c>
      <c r="E27" s="176"/>
      <c r="F27" s="176">
        <v>1</v>
      </c>
      <c r="G27" s="176"/>
      <c r="H27" s="177"/>
      <c r="I27" s="176">
        <v>5</v>
      </c>
      <c r="J27" s="176"/>
      <c r="K27" s="178">
        <f t="shared" si="0"/>
        <v>46</v>
      </c>
      <c r="L27" s="344"/>
      <c r="M27" s="485"/>
      <c r="N27" s="342"/>
      <c r="O27" s="342"/>
      <c r="P27" s="485"/>
    </row>
    <row r="28" spans="1:16" ht="13.5" customHeight="1">
      <c r="A28" s="300" t="s">
        <v>321</v>
      </c>
      <c r="B28" s="297" t="s">
        <v>207</v>
      </c>
      <c r="C28" s="165">
        <v>33</v>
      </c>
      <c r="D28" s="165"/>
      <c r="E28" s="165"/>
      <c r="F28" s="165"/>
      <c r="G28" s="165"/>
      <c r="H28" s="166"/>
      <c r="I28" s="165"/>
      <c r="J28" s="165"/>
      <c r="K28" s="167">
        <f t="shared" si="0"/>
        <v>33</v>
      </c>
      <c r="L28" s="347">
        <v>24</v>
      </c>
      <c r="M28" s="486">
        <f>IF(ISERROR(K28/L28),"",(K28/L28))</f>
        <v>1.375</v>
      </c>
      <c r="N28" s="363">
        <v>252</v>
      </c>
      <c r="O28" s="341">
        <v>183</v>
      </c>
      <c r="P28" s="486">
        <f>IF(ISERROR(N28/O28),"",(N28/O28))</f>
        <v>1.3770491803278688</v>
      </c>
    </row>
    <row r="29" spans="1:16" s="36" customFormat="1" ht="13.5" customHeight="1">
      <c r="A29" s="294"/>
      <c r="B29" s="299" t="s">
        <v>209</v>
      </c>
      <c r="C29" s="159">
        <v>31</v>
      </c>
      <c r="D29" s="159"/>
      <c r="E29" s="159"/>
      <c r="F29" s="159"/>
      <c r="G29" s="159"/>
      <c r="H29" s="160"/>
      <c r="I29" s="159"/>
      <c r="J29" s="159"/>
      <c r="K29" s="161">
        <f t="shared" si="0"/>
        <v>31</v>
      </c>
      <c r="L29" s="344"/>
      <c r="M29" s="485"/>
      <c r="N29" s="364"/>
      <c r="O29" s="342"/>
      <c r="P29" s="485"/>
    </row>
    <row r="30" spans="1:16" ht="13.5" customHeight="1">
      <c r="A30" s="187" t="s">
        <v>220</v>
      </c>
      <c r="B30" s="297" t="s">
        <v>207</v>
      </c>
      <c r="C30" s="162">
        <v>49</v>
      </c>
      <c r="D30" s="162"/>
      <c r="E30" s="162"/>
      <c r="F30" s="162"/>
      <c r="G30" s="162"/>
      <c r="H30" s="163"/>
      <c r="I30" s="162">
        <v>16</v>
      </c>
      <c r="J30" s="162">
        <v>16</v>
      </c>
      <c r="K30" s="164">
        <f t="shared" si="0"/>
        <v>81</v>
      </c>
      <c r="L30" s="347">
        <v>39</v>
      </c>
      <c r="M30" s="486">
        <f>IF(ISERROR(K30/L30),"",(K30/L30))</f>
        <v>2.0769230769230771</v>
      </c>
      <c r="N30" s="363">
        <v>407</v>
      </c>
      <c r="O30" s="341">
        <v>322</v>
      </c>
      <c r="P30" s="486">
        <f>IF(ISERROR(N30/O30),"",(N30/O30))</f>
        <v>1.2639751552795031</v>
      </c>
    </row>
    <row r="31" spans="1:16" s="36" customFormat="1" ht="13.5" customHeight="1">
      <c r="A31" s="187"/>
      <c r="B31" s="299" t="s">
        <v>209</v>
      </c>
      <c r="C31" s="159">
        <v>36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37</v>
      </c>
      <c r="L31" s="344"/>
      <c r="M31" s="485"/>
      <c r="N31" s="364"/>
      <c r="O31" s="342"/>
      <c r="P31" s="485"/>
    </row>
    <row r="32" spans="1:16" ht="13.5" customHeight="1">
      <c r="A32" s="149" t="s">
        <v>13</v>
      </c>
      <c r="B32" s="295" t="s">
        <v>207</v>
      </c>
      <c r="C32" s="162">
        <v>10</v>
      </c>
      <c r="D32" s="162"/>
      <c r="E32" s="162">
        <v>1035</v>
      </c>
      <c r="F32" s="162">
        <v>2</v>
      </c>
      <c r="G32" s="162">
        <v>89</v>
      </c>
      <c r="H32" s="163"/>
      <c r="I32" s="162">
        <v>8</v>
      </c>
      <c r="J32" s="162"/>
      <c r="K32" s="164">
        <f t="shared" si="0"/>
        <v>1144</v>
      </c>
      <c r="L32" s="347">
        <v>1132</v>
      </c>
      <c r="M32" s="486">
        <f>IF(ISERROR(K32/L32),"",(K32/L32))</f>
        <v>1.010600706713781</v>
      </c>
      <c r="N32" s="363">
        <v>6302</v>
      </c>
      <c r="O32" s="341">
        <v>5864</v>
      </c>
      <c r="P32" s="486">
        <f>IF(ISERROR(N32/O32),"",(N32/O32))</f>
        <v>1.074693042291951</v>
      </c>
    </row>
    <row r="33" spans="1:17" s="36" customFormat="1" ht="13.5" customHeight="1" thickBot="1">
      <c r="A33" s="307" t="s">
        <v>221</v>
      </c>
      <c r="B33" s="295" t="s">
        <v>209</v>
      </c>
      <c r="C33" s="176">
        <v>5</v>
      </c>
      <c r="D33" s="176"/>
      <c r="E33" s="176"/>
      <c r="F33" s="176"/>
      <c r="G33" s="176"/>
      <c r="H33" s="177"/>
      <c r="I33" s="176"/>
      <c r="J33" s="176"/>
      <c r="K33" s="178">
        <f t="shared" si="0"/>
        <v>5</v>
      </c>
      <c r="L33" s="343"/>
      <c r="M33" s="488"/>
      <c r="N33" s="391"/>
      <c r="O33" s="399"/>
      <c r="P33" s="489"/>
    </row>
    <row r="34" spans="1:17" ht="14.25" customHeight="1">
      <c r="A34" s="407" t="s">
        <v>222</v>
      </c>
      <c r="B34" s="303" t="s">
        <v>207</v>
      </c>
      <c r="C34" s="179">
        <f t="shared" ref="C34:K35" si="1">C6+C8+C10+C12+C14+C16+C18+C20+C22+C24+C26+C28+C30+C32</f>
        <v>468</v>
      </c>
      <c r="D34" s="179">
        <f t="shared" si="1"/>
        <v>32</v>
      </c>
      <c r="E34" s="179">
        <f t="shared" si="1"/>
        <v>5180</v>
      </c>
      <c r="F34" s="179">
        <f t="shared" si="1"/>
        <v>603</v>
      </c>
      <c r="G34" s="179">
        <f t="shared" si="1"/>
        <v>2455</v>
      </c>
      <c r="H34" s="179">
        <f t="shared" si="1"/>
        <v>0</v>
      </c>
      <c r="I34" s="179">
        <f t="shared" si="1"/>
        <v>243</v>
      </c>
      <c r="J34" s="179">
        <f t="shared" si="1"/>
        <v>16</v>
      </c>
      <c r="K34" s="180">
        <f t="shared" si="1"/>
        <v>8997</v>
      </c>
      <c r="L34" s="389">
        <f>SUM(L6:L33)</f>
        <v>9315</v>
      </c>
      <c r="M34" s="492">
        <f>IF(ISERROR(K34/L34),"",(K34/L34))</f>
        <v>0.96586151368760065</v>
      </c>
      <c r="N34" s="396">
        <f>SUM(N6:N33)</f>
        <v>57325</v>
      </c>
      <c r="O34" s="398">
        <f>SUM(O6:O33)</f>
        <v>54586</v>
      </c>
      <c r="P34" s="490">
        <f>IF(ISERROR(N34/O34),"",(N34/O34))</f>
        <v>1.0501777012420768</v>
      </c>
      <c r="Q34" s="38"/>
    </row>
    <row r="35" spans="1:17" ht="14.25" customHeight="1" thickBot="1">
      <c r="A35" s="408"/>
      <c r="B35" s="304" t="s">
        <v>209</v>
      </c>
      <c r="C35" s="181">
        <f t="shared" si="1"/>
        <v>249</v>
      </c>
      <c r="D35" s="181">
        <f t="shared" si="1"/>
        <v>22</v>
      </c>
      <c r="E35" s="181">
        <f t="shared" si="1"/>
        <v>9</v>
      </c>
      <c r="F35" s="181">
        <f t="shared" si="1"/>
        <v>12</v>
      </c>
      <c r="G35" s="181">
        <f t="shared" si="1"/>
        <v>12</v>
      </c>
      <c r="H35" s="181">
        <f t="shared" si="1"/>
        <v>0</v>
      </c>
      <c r="I35" s="181">
        <f t="shared" si="1"/>
        <v>74</v>
      </c>
      <c r="J35" s="181">
        <f t="shared" si="1"/>
        <v>0</v>
      </c>
      <c r="K35" s="182">
        <f t="shared" si="1"/>
        <v>378</v>
      </c>
      <c r="L35" s="390"/>
      <c r="M35" s="489"/>
      <c r="N35" s="397"/>
      <c r="O35" s="399"/>
      <c r="P35" s="491"/>
      <c r="Q35" s="38"/>
    </row>
    <row r="36" spans="1:17" ht="13.5" customHeight="1">
      <c r="A36" s="411" t="s">
        <v>223</v>
      </c>
      <c r="B36" s="412"/>
      <c r="C36" s="171">
        <v>450</v>
      </c>
      <c r="D36" s="171">
        <v>39</v>
      </c>
      <c r="E36" s="171">
        <v>5708</v>
      </c>
      <c r="F36" s="171">
        <v>541</v>
      </c>
      <c r="G36" s="171">
        <v>2318</v>
      </c>
      <c r="H36" s="183"/>
      <c r="I36" s="171">
        <v>254</v>
      </c>
      <c r="J36" s="171">
        <v>5</v>
      </c>
      <c r="K36" s="184">
        <f>SUM(C36:J36)</f>
        <v>9315</v>
      </c>
      <c r="L36" s="185"/>
      <c r="M36" s="186"/>
      <c r="N36" s="187"/>
      <c r="O36" s="188"/>
      <c r="P36" s="189"/>
    </row>
    <row r="37" spans="1:17" ht="13.5" customHeight="1">
      <c r="A37" s="417" t="s">
        <v>224</v>
      </c>
      <c r="B37" s="418"/>
      <c r="C37" s="267">
        <f t="shared" ref="C37:K37" si="2">IF(ISERROR(C34/C36),"",(C34/C36))</f>
        <v>1.04</v>
      </c>
      <c r="D37" s="267">
        <f t="shared" si="2"/>
        <v>0.82051282051282048</v>
      </c>
      <c r="E37" s="267">
        <f t="shared" si="2"/>
        <v>0.90749824807288015</v>
      </c>
      <c r="F37" s="267">
        <f t="shared" si="2"/>
        <v>1.1146025878003696</v>
      </c>
      <c r="G37" s="267">
        <f t="shared" si="2"/>
        <v>1.0591026747195857</v>
      </c>
      <c r="H37" s="267" t="str">
        <f t="shared" si="2"/>
        <v/>
      </c>
      <c r="I37" s="267">
        <f t="shared" si="2"/>
        <v>0.95669291338582674</v>
      </c>
      <c r="J37" s="267">
        <f t="shared" si="2"/>
        <v>3.2</v>
      </c>
      <c r="K37" s="268">
        <f t="shared" si="2"/>
        <v>0.96586151368760065</v>
      </c>
      <c r="L37" s="190"/>
      <c r="M37" s="191"/>
      <c r="N37" s="192"/>
      <c r="O37" s="193"/>
      <c r="P37" s="190"/>
    </row>
    <row r="38" spans="1:17" ht="13.5" customHeight="1">
      <c r="A38" s="419" t="s">
        <v>225</v>
      </c>
      <c r="B38" s="420"/>
      <c r="C38" s="158">
        <v>449</v>
      </c>
      <c r="D38" s="158">
        <v>39</v>
      </c>
      <c r="E38" s="158">
        <v>5823</v>
      </c>
      <c r="F38" s="158">
        <v>587</v>
      </c>
      <c r="G38" s="158">
        <v>2781</v>
      </c>
      <c r="H38" s="194"/>
      <c r="I38" s="158">
        <v>283</v>
      </c>
      <c r="J38" s="158">
        <v>23</v>
      </c>
      <c r="K38" s="195">
        <f>SUM(C38:J38)</f>
        <v>9985</v>
      </c>
      <c r="L38" s="196"/>
      <c r="M38" s="197"/>
      <c r="N38" s="198"/>
      <c r="O38" s="199"/>
      <c r="P38" s="200"/>
    </row>
    <row r="39" spans="1:17" ht="13.5" customHeight="1">
      <c r="A39" s="417" t="s">
        <v>226</v>
      </c>
      <c r="B39" s="418"/>
      <c r="C39" s="267">
        <f t="shared" ref="C39:K39" si="3">IF(ISERROR(C34/C38),"",(C34/C38))</f>
        <v>1.042316258351893</v>
      </c>
      <c r="D39" s="267">
        <f t="shared" si="3"/>
        <v>0.82051282051282048</v>
      </c>
      <c r="E39" s="267">
        <f t="shared" si="3"/>
        <v>0.88957582002404256</v>
      </c>
      <c r="F39" s="267">
        <f t="shared" si="3"/>
        <v>1.0272572402044293</v>
      </c>
      <c r="G39" s="267">
        <f t="shared" si="3"/>
        <v>0.88277597986335854</v>
      </c>
      <c r="H39" s="267" t="str">
        <f t="shared" si="3"/>
        <v/>
      </c>
      <c r="I39" s="267">
        <f t="shared" si="3"/>
        <v>0.85865724381625441</v>
      </c>
      <c r="J39" s="267">
        <f t="shared" si="3"/>
        <v>0.69565217391304346</v>
      </c>
      <c r="K39" s="268">
        <f t="shared" si="3"/>
        <v>0.90105157736604913</v>
      </c>
      <c r="L39" s="201"/>
      <c r="M39" s="191"/>
      <c r="N39" s="202"/>
      <c r="O39" s="193"/>
      <c r="P39" s="190"/>
    </row>
    <row r="40" spans="1:17" ht="13.5" customHeight="1">
      <c r="A40" s="419" t="s">
        <v>227</v>
      </c>
      <c r="B40" s="420"/>
      <c r="C40" s="203">
        <v>2620</v>
      </c>
      <c r="D40" s="158">
        <v>262</v>
      </c>
      <c r="E40" s="158">
        <v>34145</v>
      </c>
      <c r="F40" s="158">
        <v>3229</v>
      </c>
      <c r="G40" s="158">
        <v>15500</v>
      </c>
      <c r="H40" s="194"/>
      <c r="I40" s="158">
        <v>1483</v>
      </c>
      <c r="J40" s="158">
        <v>86</v>
      </c>
      <c r="K40" s="195">
        <f>SUM(C40:J40)</f>
        <v>57325</v>
      </c>
      <c r="L40" s="204"/>
      <c r="M40" s="197"/>
      <c r="N40" s="198"/>
      <c r="O40" s="199"/>
      <c r="P40" s="200"/>
    </row>
    <row r="41" spans="1:17" ht="13.5" customHeight="1">
      <c r="A41" s="411" t="s">
        <v>228</v>
      </c>
      <c r="B41" s="412"/>
      <c r="C41" s="171">
        <v>2367</v>
      </c>
      <c r="D41" s="171">
        <v>199</v>
      </c>
      <c r="E41" s="171">
        <v>34355</v>
      </c>
      <c r="F41" s="171">
        <v>2908</v>
      </c>
      <c r="G41" s="171">
        <v>13271</v>
      </c>
      <c r="H41" s="183"/>
      <c r="I41" s="171">
        <v>1398</v>
      </c>
      <c r="J41" s="171">
        <v>88</v>
      </c>
      <c r="K41" s="205">
        <f>SUM(C41:J41)</f>
        <v>54586</v>
      </c>
      <c r="L41" s="206"/>
      <c r="M41" s="186"/>
      <c r="N41" s="187"/>
      <c r="O41" s="207"/>
      <c r="P41" s="189"/>
    </row>
    <row r="42" spans="1:17" ht="13.5" customHeight="1">
      <c r="A42" s="413" t="s">
        <v>229</v>
      </c>
      <c r="B42" s="414"/>
      <c r="C42" s="269">
        <f t="shared" ref="C42:K42" si="4">IF(ISERROR(C40/C41),"",(C40/C41))</f>
        <v>1.106886354034643</v>
      </c>
      <c r="D42" s="269">
        <f t="shared" si="4"/>
        <v>1.3165829145728642</v>
      </c>
      <c r="E42" s="269">
        <f t="shared" si="4"/>
        <v>0.99388735264153694</v>
      </c>
      <c r="F42" s="269">
        <f t="shared" si="4"/>
        <v>1.110385144429161</v>
      </c>
      <c r="G42" s="269">
        <f t="shared" si="4"/>
        <v>1.1679602140004521</v>
      </c>
      <c r="H42" s="269" t="str">
        <f t="shared" si="4"/>
        <v/>
      </c>
      <c r="I42" s="269">
        <f t="shared" si="4"/>
        <v>1.0608011444921317</v>
      </c>
      <c r="J42" s="269">
        <f t="shared" si="4"/>
        <v>0.97727272727272729</v>
      </c>
      <c r="K42" s="270">
        <f t="shared" si="4"/>
        <v>1.0501777012420768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60" t="s">
        <v>451</v>
      </c>
      <c r="L43" s="360"/>
      <c r="M43" s="360"/>
      <c r="N43" s="360"/>
      <c r="O43" s="360"/>
      <c r="P43" s="360"/>
    </row>
    <row r="44" spans="1:17">
      <c r="A44" s="39"/>
      <c r="B44" s="39"/>
    </row>
  </sheetData>
  <sheetProtection selectLockedCells="1" selectUnlockedCells="1"/>
  <mergeCells count="95">
    <mergeCell ref="L6:L7"/>
    <mergeCell ref="M6:M7"/>
    <mergeCell ref="N6:N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O6:O7"/>
    <mergeCell ref="P6:P7"/>
    <mergeCell ref="N10:N11"/>
    <mergeCell ref="O14:O15"/>
    <mergeCell ref="O8:O9"/>
    <mergeCell ref="P8:P9"/>
    <mergeCell ref="L10:L11"/>
    <mergeCell ref="L8:L9"/>
    <mergeCell ref="O10:O11"/>
    <mergeCell ref="P10:P11"/>
    <mergeCell ref="M8:M9"/>
    <mergeCell ref="N8:N9"/>
    <mergeCell ref="M10:M11"/>
    <mergeCell ref="L12:L13"/>
    <mergeCell ref="L14:L15"/>
    <mergeCell ref="M20:M21"/>
    <mergeCell ref="N20:N21"/>
    <mergeCell ref="P14:P15"/>
    <mergeCell ref="O12:O13"/>
    <mergeCell ref="P12:P13"/>
    <mergeCell ref="O16:O17"/>
    <mergeCell ref="P16:P17"/>
    <mergeCell ref="P18:P19"/>
    <mergeCell ref="O18:O19"/>
    <mergeCell ref="M12:M13"/>
    <mergeCell ref="N12:N13"/>
    <mergeCell ref="M14:M15"/>
    <mergeCell ref="N14:N15"/>
    <mergeCell ref="O24:O25"/>
    <mergeCell ref="P24:P25"/>
    <mergeCell ref="O22:O23"/>
    <mergeCell ref="P22:P23"/>
    <mergeCell ref="O20:O21"/>
    <mergeCell ref="P20:P21"/>
    <mergeCell ref="L26:L27"/>
    <mergeCell ref="L16:L17"/>
    <mergeCell ref="M16:M17"/>
    <mergeCell ref="N16:N17"/>
    <mergeCell ref="M26:M27"/>
    <mergeCell ref="N26:N27"/>
    <mergeCell ref="L22:L23"/>
    <mergeCell ref="M22:M23"/>
    <mergeCell ref="N22:N23"/>
    <mergeCell ref="L24:L25"/>
    <mergeCell ref="M24:M25"/>
    <mergeCell ref="N24:N25"/>
    <mergeCell ref="L20:L21"/>
    <mergeCell ref="L18:L19"/>
    <mergeCell ref="M18:M19"/>
    <mergeCell ref="N18:N19"/>
    <mergeCell ref="O30:O31"/>
    <mergeCell ref="P30:P31"/>
    <mergeCell ref="O28:O29"/>
    <mergeCell ref="P28:P29"/>
    <mergeCell ref="O26:O27"/>
    <mergeCell ref="P26:P27"/>
    <mergeCell ref="L28:L29"/>
    <mergeCell ref="M28:M29"/>
    <mergeCell ref="N28:N29"/>
    <mergeCell ref="L30:L31"/>
    <mergeCell ref="M30:M31"/>
    <mergeCell ref="N30:N31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4" priority="1" stopIfTrue="1">
      <formula>MOD(ROW(),2)=1</formula>
    </cfRule>
  </conditionalFormatting>
  <dataValidations count="1">
    <dataValidation type="list" allowBlank="1" showInputMessage="1" showErrorMessage="1" sqref="P3" xr:uid="{F530FD42-AD5A-4FD3-BF84-B939B981EF22}">
      <formula1>月</formula1>
    </dataValidation>
  </dataValidations>
  <printOptions horizontalCentered="1"/>
  <pageMargins left="0.2" right="0.19685039370078741" top="0.33" bottom="0.21" header="0.23622047244094491" footer="0.21"/>
  <pageSetup paperSize="9" orientation="landscape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5"/>
  </sheetPr>
  <dimension ref="A1:Q44"/>
  <sheetViews>
    <sheetView showGridLines="0" showZeros="0" view="pageBreakPreview" zoomScaleNormal="100" workbookViewId="0">
      <pane xSplit="2" ySplit="5" topLeftCell="C20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5.75"/>
  <cols>
    <col min="1" max="1" width="13.125" style="247" customWidth="1"/>
    <col min="2" max="2" width="6.25" style="247" customWidth="1"/>
    <col min="3" max="4" width="9.375" style="247" bestFit="1" customWidth="1"/>
    <col min="5" max="6" width="9.125" style="247" bestFit="1" customWidth="1"/>
    <col min="7" max="7" width="9.375" style="247" bestFit="1" customWidth="1"/>
    <col min="8" max="8" width="9" style="247" hidden="1" customWidth="1"/>
    <col min="9" max="10" width="9.375" style="247" bestFit="1" customWidth="1"/>
    <col min="11" max="11" width="9.375" style="247" customWidth="1"/>
    <col min="12" max="12" width="9.125" style="247" bestFit="1" customWidth="1"/>
    <col min="13" max="13" width="7.75" style="247" bestFit="1" customWidth="1"/>
    <col min="14" max="15" width="9.125" style="247" bestFit="1" customWidth="1"/>
    <col min="16" max="16" width="7.75" style="247" bestFit="1" customWidth="1"/>
    <col min="17" max="16384" width="9" style="247"/>
  </cols>
  <sheetData>
    <row r="1" spans="1:16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16">
      <c r="F2" s="247">
        <v>0</v>
      </c>
    </row>
    <row r="3" spans="1:16" ht="17.25" thickBot="1">
      <c r="A3" s="248" t="s">
        <v>192</v>
      </c>
      <c r="B3" s="248"/>
      <c r="O3" s="249" t="s">
        <v>511</v>
      </c>
      <c r="P3" s="247" t="s">
        <v>516</v>
      </c>
    </row>
    <row r="4" spans="1:16" ht="15.75" customHeight="1">
      <c r="A4" s="283"/>
      <c r="B4" s="284" t="s">
        <v>194</v>
      </c>
      <c r="C4" s="469" t="s">
        <v>195</v>
      </c>
      <c r="D4" s="469" t="s">
        <v>231</v>
      </c>
      <c r="E4" s="469" t="s">
        <v>196</v>
      </c>
      <c r="F4" s="469" t="s">
        <v>197</v>
      </c>
      <c r="G4" s="472" t="s">
        <v>198</v>
      </c>
      <c r="H4" s="285"/>
      <c r="I4" s="469" t="s">
        <v>279</v>
      </c>
      <c r="J4" s="474" t="s">
        <v>501</v>
      </c>
      <c r="K4" s="476" t="s">
        <v>199</v>
      </c>
      <c r="L4" s="478" t="s">
        <v>200</v>
      </c>
      <c r="M4" s="479"/>
      <c r="N4" s="480" t="s">
        <v>201</v>
      </c>
      <c r="O4" s="481"/>
      <c r="P4" s="482"/>
    </row>
    <row r="5" spans="1:16" ht="15.75" customHeight="1">
      <c r="A5" s="286" t="s">
        <v>232</v>
      </c>
      <c r="B5" s="287"/>
      <c r="C5" s="470"/>
      <c r="D5" s="471"/>
      <c r="E5" s="471"/>
      <c r="F5" s="471"/>
      <c r="G5" s="473"/>
      <c r="H5" s="288"/>
      <c r="I5" s="471"/>
      <c r="J5" s="475"/>
      <c r="K5" s="477"/>
      <c r="L5" s="289" t="s">
        <v>203</v>
      </c>
      <c r="M5" s="290" t="s">
        <v>233</v>
      </c>
      <c r="N5" s="291" t="s">
        <v>204</v>
      </c>
      <c r="O5" s="292" t="s">
        <v>205</v>
      </c>
      <c r="P5" s="290" t="s">
        <v>234</v>
      </c>
    </row>
    <row r="6" spans="1:16" ht="13.5" customHeight="1">
      <c r="A6" s="198" t="s">
        <v>235</v>
      </c>
      <c r="B6" s="293" t="s">
        <v>207</v>
      </c>
      <c r="C6" s="155"/>
      <c r="D6" s="155"/>
      <c r="E6" s="155"/>
      <c r="F6" s="155"/>
      <c r="G6" s="155">
        <v>63</v>
      </c>
      <c r="H6" s="156"/>
      <c r="I6" s="155">
        <v>5</v>
      </c>
      <c r="J6" s="155"/>
      <c r="K6" s="157">
        <f t="shared" ref="K6:K33" si="0">SUM(C6:J6)</f>
        <v>68</v>
      </c>
      <c r="L6" s="375">
        <v>16</v>
      </c>
      <c r="M6" s="484">
        <f>IF(ISERROR(K6/L6),"",(K6/L6))</f>
        <v>4.25</v>
      </c>
      <c r="N6" s="365">
        <v>362</v>
      </c>
      <c r="O6" s="348">
        <v>111</v>
      </c>
      <c r="P6" s="484">
        <f>IF(ISERROR(N6/O6),"",(N6/O6))</f>
        <v>3.2612612612612613</v>
      </c>
    </row>
    <row r="7" spans="1:16" s="251" customFormat="1" ht="13.5" customHeight="1">
      <c r="A7" s="294"/>
      <c r="B7" s="295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</row>
    <row r="8" spans="1:16" ht="13.5" customHeight="1">
      <c r="A8" s="296" t="s">
        <v>4</v>
      </c>
      <c r="B8" s="297" t="s">
        <v>207</v>
      </c>
      <c r="C8" s="162"/>
      <c r="D8" s="162"/>
      <c r="E8" s="162">
        <v>657</v>
      </c>
      <c r="F8" s="162"/>
      <c r="G8" s="162">
        <v>583</v>
      </c>
      <c r="H8" s="163"/>
      <c r="I8" s="162"/>
      <c r="J8" s="162"/>
      <c r="K8" s="164">
        <f t="shared" si="0"/>
        <v>1240</v>
      </c>
      <c r="L8" s="347">
        <v>1609</v>
      </c>
      <c r="M8" s="486">
        <f>IF(ISERROR(K8/L8),"",(K8/L8))</f>
        <v>0.77066500932256055</v>
      </c>
      <c r="N8" s="363">
        <v>6112</v>
      </c>
      <c r="O8" s="341">
        <v>6966</v>
      </c>
      <c r="P8" s="486">
        <f>IF(ISERROR(N8/O8),"",(N8/O8))</f>
        <v>0.87740453631926496</v>
      </c>
    </row>
    <row r="9" spans="1:16" s="251" customFormat="1" ht="13.5" customHeight="1">
      <c r="A9" s="298"/>
      <c r="B9" s="299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</row>
    <row r="10" spans="1:16" ht="13.5" customHeight="1">
      <c r="A10" s="296" t="s">
        <v>6</v>
      </c>
      <c r="B10" s="297" t="s">
        <v>207</v>
      </c>
      <c r="C10" s="162">
        <v>1</v>
      </c>
      <c r="D10" s="162"/>
      <c r="E10" s="162">
        <v>262</v>
      </c>
      <c r="F10" s="162">
        <v>5</v>
      </c>
      <c r="G10" s="162">
        <v>45</v>
      </c>
      <c r="H10" s="163"/>
      <c r="I10" s="162">
        <v>1</v>
      </c>
      <c r="J10" s="162"/>
      <c r="K10" s="164">
        <f t="shared" si="0"/>
        <v>314</v>
      </c>
      <c r="L10" s="347">
        <v>307</v>
      </c>
      <c r="M10" s="486">
        <f>IF(ISERROR(K10/L10),"",(K10/L10))</f>
        <v>1.0228013029315961</v>
      </c>
      <c r="N10" s="363">
        <v>2120</v>
      </c>
      <c r="O10" s="341">
        <v>1411</v>
      </c>
      <c r="P10" s="486">
        <f>IF(ISERROR(N10/O10),"",(N10/O10))</f>
        <v>1.5024805102763996</v>
      </c>
    </row>
    <row r="11" spans="1:16" s="251" customFormat="1" ht="13.5" customHeight="1">
      <c r="A11" s="298"/>
      <c r="B11" s="299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</row>
    <row r="12" spans="1:16" ht="13.5" customHeight="1">
      <c r="A12" s="296" t="s">
        <v>215</v>
      </c>
      <c r="B12" s="297" t="s">
        <v>207</v>
      </c>
      <c r="C12" s="162"/>
      <c r="D12" s="162"/>
      <c r="E12" s="162">
        <v>114</v>
      </c>
      <c r="F12" s="162"/>
      <c r="G12" s="162">
        <v>10</v>
      </c>
      <c r="H12" s="163"/>
      <c r="I12" s="162"/>
      <c r="J12" s="162"/>
      <c r="K12" s="164">
        <f t="shared" si="0"/>
        <v>124</v>
      </c>
      <c r="L12" s="347">
        <v>87</v>
      </c>
      <c r="M12" s="486">
        <f>IF(ISERROR(K12/L12),"",(K12/L12))</f>
        <v>1.4252873563218391</v>
      </c>
      <c r="N12" s="363">
        <v>637</v>
      </c>
      <c r="O12" s="341">
        <v>470</v>
      </c>
      <c r="P12" s="486">
        <f>IF(ISERROR(N12/O12),"",(N12/O12))</f>
        <v>1.3553191489361702</v>
      </c>
    </row>
    <row r="13" spans="1:16" s="251" customFormat="1" ht="13.5" customHeight="1">
      <c r="A13" s="298"/>
      <c r="B13" s="299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</row>
    <row r="14" spans="1:16" ht="13.5" customHeight="1">
      <c r="A14" s="296" t="s">
        <v>218</v>
      </c>
      <c r="B14" s="297" t="s">
        <v>207</v>
      </c>
      <c r="C14" s="162">
        <v>8</v>
      </c>
      <c r="D14" s="162"/>
      <c r="E14" s="162">
        <v>427</v>
      </c>
      <c r="F14" s="162">
        <v>120</v>
      </c>
      <c r="G14" s="162">
        <v>155</v>
      </c>
      <c r="H14" s="163"/>
      <c r="I14" s="162">
        <v>15</v>
      </c>
      <c r="J14" s="162"/>
      <c r="K14" s="164">
        <f t="shared" si="0"/>
        <v>725</v>
      </c>
      <c r="L14" s="347">
        <v>884</v>
      </c>
      <c r="M14" s="486">
        <f>IF(ISERROR(K14/L14),"",(K14/L14))</f>
        <v>0.82013574660633481</v>
      </c>
      <c r="N14" s="363">
        <v>5013</v>
      </c>
      <c r="O14" s="341">
        <v>5205</v>
      </c>
      <c r="P14" s="486">
        <f>IF(ISERROR(N14/O14),"",(N14/O14))</f>
        <v>0.96311239193083575</v>
      </c>
    </row>
    <row r="15" spans="1:16" s="251" customFormat="1" ht="13.5" customHeight="1">
      <c r="A15" s="298"/>
      <c r="B15" s="299" t="s">
        <v>209</v>
      </c>
      <c r="C15" s="159">
        <v>1</v>
      </c>
      <c r="D15" s="159"/>
      <c r="E15" s="159">
        <v>2</v>
      </c>
      <c r="F15" s="159">
        <v>1</v>
      </c>
      <c r="G15" s="159"/>
      <c r="H15" s="160"/>
      <c r="I15" s="159"/>
      <c r="J15" s="159"/>
      <c r="K15" s="161">
        <f t="shared" si="0"/>
        <v>4</v>
      </c>
      <c r="L15" s="344"/>
      <c r="M15" s="485"/>
      <c r="N15" s="364"/>
      <c r="O15" s="342"/>
      <c r="P15" s="485"/>
    </row>
    <row r="16" spans="1:16" ht="13.5" customHeight="1">
      <c r="A16" s="296" t="s">
        <v>319</v>
      </c>
      <c r="B16" s="297" t="s">
        <v>207</v>
      </c>
      <c r="C16" s="162"/>
      <c r="D16" s="162"/>
      <c r="E16" s="162">
        <v>314</v>
      </c>
      <c r="F16" s="162"/>
      <c r="G16" s="162">
        <v>13</v>
      </c>
      <c r="H16" s="163"/>
      <c r="I16" s="162"/>
      <c r="J16" s="162"/>
      <c r="K16" s="164">
        <f t="shared" si="0"/>
        <v>327</v>
      </c>
      <c r="L16" s="347">
        <v>364</v>
      </c>
      <c r="M16" s="486">
        <f>IF(ISERROR(K16/L16),"",(K16/L16))</f>
        <v>0.89835164835164838</v>
      </c>
      <c r="N16" s="363">
        <v>1876</v>
      </c>
      <c r="O16" s="341">
        <v>1722</v>
      </c>
      <c r="P16" s="486">
        <f>IF(ISERROR(N16/O16),"",(N16/O16))</f>
        <v>1.089430894308943</v>
      </c>
    </row>
    <row r="17" spans="1:16" s="251" customFormat="1" ht="13.5" customHeight="1">
      <c r="A17" s="298"/>
      <c r="B17" s="299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</row>
    <row r="18" spans="1:16" ht="13.5" customHeight="1">
      <c r="A18" s="296" t="s">
        <v>10</v>
      </c>
      <c r="B18" s="297" t="s">
        <v>207</v>
      </c>
      <c r="C18" s="162"/>
      <c r="D18" s="162"/>
      <c r="E18" s="162">
        <v>51</v>
      </c>
      <c r="F18" s="162"/>
      <c r="G18" s="162">
        <v>363</v>
      </c>
      <c r="H18" s="163"/>
      <c r="I18" s="162">
        <v>1</v>
      </c>
      <c r="J18" s="162"/>
      <c r="K18" s="164">
        <f t="shared" si="0"/>
        <v>415</v>
      </c>
      <c r="L18" s="347">
        <v>425</v>
      </c>
      <c r="M18" s="486">
        <f>IF(ISERROR(K18/L18),"",(K18/L18))</f>
        <v>0.97647058823529409</v>
      </c>
      <c r="N18" s="363">
        <v>2090</v>
      </c>
      <c r="O18" s="341">
        <v>2188</v>
      </c>
      <c r="P18" s="486">
        <f>IF(ISERROR(N18/O18),"",(N18/O18))</f>
        <v>0.95521023765996349</v>
      </c>
    </row>
    <row r="19" spans="1:16" s="251" customFormat="1" ht="13.5" customHeight="1">
      <c r="A19" s="298"/>
      <c r="B19" s="299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</row>
    <row r="20" spans="1:16" ht="13.5" customHeight="1">
      <c r="A20" s="300" t="s">
        <v>11</v>
      </c>
      <c r="B20" s="297" t="s">
        <v>207</v>
      </c>
      <c r="C20" s="165">
        <v>40</v>
      </c>
      <c r="D20" s="165">
        <v>10</v>
      </c>
      <c r="E20" s="165">
        <v>2965</v>
      </c>
      <c r="F20" s="165">
        <v>384</v>
      </c>
      <c r="G20" s="165">
        <v>1439</v>
      </c>
      <c r="H20" s="166"/>
      <c r="I20" s="165">
        <v>98</v>
      </c>
      <c r="J20" s="165"/>
      <c r="K20" s="167">
        <f t="shared" si="0"/>
        <v>4936</v>
      </c>
      <c r="L20" s="347">
        <v>4422</v>
      </c>
      <c r="M20" s="486">
        <f>IF(ISERROR(K20/L20),"",(K20/L20))</f>
        <v>1.1162369968340118</v>
      </c>
      <c r="N20" s="363">
        <v>21569</v>
      </c>
      <c r="O20" s="341">
        <v>19678</v>
      </c>
      <c r="P20" s="486">
        <f>IF(ISERROR(N20/O20),"",(N20/O20))</f>
        <v>1.09609716434597</v>
      </c>
    </row>
    <row r="21" spans="1:16" s="251" customFormat="1" ht="13.5" customHeight="1">
      <c r="A21" s="202"/>
      <c r="B21" s="301" t="s">
        <v>209</v>
      </c>
      <c r="C21" s="168">
        <v>11</v>
      </c>
      <c r="D21" s="168"/>
      <c r="E21" s="168">
        <v>8</v>
      </c>
      <c r="F21" s="168">
        <v>3</v>
      </c>
      <c r="G21" s="168">
        <v>4</v>
      </c>
      <c r="H21" s="169"/>
      <c r="I21" s="168">
        <v>16</v>
      </c>
      <c r="J21" s="168"/>
      <c r="K21" s="170">
        <f t="shared" si="0"/>
        <v>42</v>
      </c>
      <c r="L21" s="402"/>
      <c r="M21" s="487"/>
      <c r="N21" s="404"/>
      <c r="O21" s="405"/>
      <c r="P21" s="487"/>
    </row>
    <row r="22" spans="1:16" ht="13.5" customHeight="1">
      <c r="A22" s="302" t="s">
        <v>18</v>
      </c>
      <c r="B22" s="295" t="s">
        <v>207</v>
      </c>
      <c r="C22" s="162">
        <v>92</v>
      </c>
      <c r="D22" s="162">
        <v>15</v>
      </c>
      <c r="E22" s="162"/>
      <c r="F22" s="162">
        <v>6</v>
      </c>
      <c r="G22" s="162"/>
      <c r="H22" s="163"/>
      <c r="I22" s="162">
        <v>47</v>
      </c>
      <c r="J22" s="162"/>
      <c r="K22" s="164">
        <f t="shared" si="0"/>
        <v>160</v>
      </c>
      <c r="L22" s="343">
        <v>179</v>
      </c>
      <c r="M22" s="488">
        <f>IF(ISERROR(K22/L22),"",(K22/L22))</f>
        <v>0.8938547486033519</v>
      </c>
      <c r="N22" s="391">
        <v>879</v>
      </c>
      <c r="O22" s="348">
        <v>720</v>
      </c>
      <c r="P22" s="484">
        <f>IF(ISERROR(N22/O22),"",(N22/O22))</f>
        <v>1.2208333333333334</v>
      </c>
    </row>
    <row r="23" spans="1:16" s="251" customFormat="1" ht="13.5" customHeight="1">
      <c r="A23" s="298"/>
      <c r="B23" s="299" t="s">
        <v>209</v>
      </c>
      <c r="C23" s="159">
        <v>41</v>
      </c>
      <c r="D23" s="159">
        <v>10</v>
      </c>
      <c r="E23" s="159"/>
      <c r="F23" s="159"/>
      <c r="G23" s="159"/>
      <c r="H23" s="160"/>
      <c r="I23" s="159">
        <v>29</v>
      </c>
      <c r="J23" s="159"/>
      <c r="K23" s="161">
        <f t="shared" si="0"/>
        <v>80</v>
      </c>
      <c r="L23" s="344"/>
      <c r="M23" s="485"/>
      <c r="N23" s="364"/>
      <c r="O23" s="342"/>
      <c r="P23" s="485"/>
    </row>
    <row r="24" spans="1:16" ht="13.5" customHeight="1">
      <c r="A24" s="296" t="s">
        <v>5</v>
      </c>
      <c r="B24" s="297" t="s">
        <v>207</v>
      </c>
      <c r="C24" s="162">
        <v>114</v>
      </c>
      <c r="D24" s="162">
        <v>5</v>
      </c>
      <c r="E24" s="162"/>
      <c r="F24" s="162">
        <v>44</v>
      </c>
      <c r="G24" s="162"/>
      <c r="H24" s="163"/>
      <c r="I24" s="162">
        <v>61</v>
      </c>
      <c r="J24" s="162"/>
      <c r="K24" s="164">
        <f t="shared" si="0"/>
        <v>224</v>
      </c>
      <c r="L24" s="347">
        <v>194</v>
      </c>
      <c r="M24" s="486">
        <f>IF(ISERROR(K24/L24),"",(K24/L24))</f>
        <v>1.1546391752577319</v>
      </c>
      <c r="N24" s="363">
        <v>1348</v>
      </c>
      <c r="O24" s="341">
        <v>1041</v>
      </c>
      <c r="P24" s="486">
        <f>IF(ISERROR(N24/O24),"",(N24/O24))</f>
        <v>1.2949087415946205</v>
      </c>
    </row>
    <row r="25" spans="1:16" s="251" customFormat="1" ht="13.5" customHeight="1">
      <c r="A25" s="298"/>
      <c r="B25" s="299" t="s">
        <v>209</v>
      </c>
      <c r="C25" s="159">
        <v>63</v>
      </c>
      <c r="D25" s="159">
        <v>1</v>
      </c>
      <c r="E25" s="159"/>
      <c r="F25" s="159">
        <v>1</v>
      </c>
      <c r="G25" s="159"/>
      <c r="H25" s="160"/>
      <c r="I25" s="159">
        <v>37</v>
      </c>
      <c r="J25" s="159"/>
      <c r="K25" s="161">
        <f t="shared" si="0"/>
        <v>102</v>
      </c>
      <c r="L25" s="344"/>
      <c r="M25" s="485"/>
      <c r="N25" s="364"/>
      <c r="O25" s="342"/>
      <c r="P25" s="485"/>
    </row>
    <row r="26" spans="1:16" ht="13.5" customHeight="1">
      <c r="A26" s="300" t="s">
        <v>8</v>
      </c>
      <c r="B26" s="297" t="s">
        <v>207</v>
      </c>
      <c r="C26" s="173">
        <v>94</v>
      </c>
      <c r="D26" s="173">
        <v>9</v>
      </c>
      <c r="E26" s="173"/>
      <c r="F26" s="173">
        <v>28</v>
      </c>
      <c r="G26" s="173"/>
      <c r="H26" s="173"/>
      <c r="I26" s="173">
        <v>35</v>
      </c>
      <c r="J26" s="174"/>
      <c r="K26" s="175">
        <f t="shared" si="0"/>
        <v>166</v>
      </c>
      <c r="L26" s="347">
        <v>218</v>
      </c>
      <c r="M26" s="486">
        <f>IF(ISERROR(K26/L26),"",(K26/L26))</f>
        <v>0.76146788990825687</v>
      </c>
      <c r="N26" s="341">
        <v>619</v>
      </c>
      <c r="O26" s="341">
        <v>585</v>
      </c>
      <c r="P26" s="486">
        <f>IF(ISERROR(N26/O26),"",(N26/O26))</f>
        <v>1.0581196581196581</v>
      </c>
    </row>
    <row r="27" spans="1:16" ht="13.5" customHeight="1">
      <c r="A27" s="294"/>
      <c r="B27" s="299" t="s">
        <v>209</v>
      </c>
      <c r="C27" s="176">
        <v>21</v>
      </c>
      <c r="D27" s="176">
        <v>2</v>
      </c>
      <c r="E27" s="176"/>
      <c r="F27" s="176">
        <v>1</v>
      </c>
      <c r="G27" s="176"/>
      <c r="H27" s="177"/>
      <c r="I27" s="176">
        <v>11</v>
      </c>
      <c r="J27" s="176"/>
      <c r="K27" s="178">
        <f t="shared" si="0"/>
        <v>35</v>
      </c>
      <c r="L27" s="344"/>
      <c r="M27" s="485"/>
      <c r="N27" s="342"/>
      <c r="O27" s="342"/>
      <c r="P27" s="485"/>
    </row>
    <row r="28" spans="1:16" ht="13.5" customHeight="1">
      <c r="A28" s="300" t="s">
        <v>321</v>
      </c>
      <c r="B28" s="297" t="s">
        <v>207</v>
      </c>
      <c r="C28" s="165">
        <v>39</v>
      </c>
      <c r="D28" s="165"/>
      <c r="E28" s="165"/>
      <c r="F28" s="165"/>
      <c r="G28" s="165"/>
      <c r="H28" s="166"/>
      <c r="I28" s="165">
        <v>4</v>
      </c>
      <c r="J28" s="165"/>
      <c r="K28" s="167">
        <f t="shared" si="0"/>
        <v>43</v>
      </c>
      <c r="L28" s="347">
        <v>27</v>
      </c>
      <c r="M28" s="486">
        <f>IF(ISERROR(K28/L28),"",(K28/L28))</f>
        <v>1.5925925925925926</v>
      </c>
      <c r="N28" s="363">
        <v>219</v>
      </c>
      <c r="O28" s="341">
        <v>159</v>
      </c>
      <c r="P28" s="486">
        <f>IF(ISERROR(N28/O28),"",(N28/O28))</f>
        <v>1.3773584905660377</v>
      </c>
    </row>
    <row r="29" spans="1:16" s="251" customFormat="1" ht="13.5" customHeight="1">
      <c r="A29" s="294"/>
      <c r="B29" s="299" t="s">
        <v>209</v>
      </c>
      <c r="C29" s="159">
        <v>39</v>
      </c>
      <c r="D29" s="159"/>
      <c r="E29" s="159"/>
      <c r="F29" s="159"/>
      <c r="G29" s="159"/>
      <c r="H29" s="160"/>
      <c r="I29" s="159">
        <v>2</v>
      </c>
      <c r="J29" s="159"/>
      <c r="K29" s="161">
        <f t="shared" si="0"/>
        <v>41</v>
      </c>
      <c r="L29" s="344"/>
      <c r="M29" s="485"/>
      <c r="N29" s="364"/>
      <c r="O29" s="342"/>
      <c r="P29" s="485"/>
    </row>
    <row r="30" spans="1:16" ht="13.5" customHeight="1">
      <c r="A30" s="187" t="s">
        <v>220</v>
      </c>
      <c r="B30" s="297" t="s">
        <v>207</v>
      </c>
      <c r="C30" s="162">
        <v>42</v>
      </c>
      <c r="D30" s="162"/>
      <c r="E30" s="162"/>
      <c r="F30" s="162"/>
      <c r="G30" s="162"/>
      <c r="H30" s="163"/>
      <c r="I30" s="162">
        <v>11</v>
      </c>
      <c r="J30" s="162">
        <v>23</v>
      </c>
      <c r="K30" s="164">
        <f t="shared" si="0"/>
        <v>76</v>
      </c>
      <c r="L30" s="347">
        <v>54</v>
      </c>
      <c r="M30" s="486">
        <f>IF(ISERROR(K30/L30),"",(K30/L30))</f>
        <v>1.4074074074074074</v>
      </c>
      <c r="N30" s="363">
        <v>326</v>
      </c>
      <c r="O30" s="341">
        <v>283</v>
      </c>
      <c r="P30" s="486">
        <f>IF(ISERROR(N30/O30),"",(N30/O30))</f>
        <v>1.1519434628975265</v>
      </c>
    </row>
    <row r="31" spans="1:16" s="251" customFormat="1" ht="13.5" customHeight="1">
      <c r="A31" s="187"/>
      <c r="B31" s="299" t="s">
        <v>209</v>
      </c>
      <c r="C31" s="159">
        <v>23</v>
      </c>
      <c r="D31" s="159"/>
      <c r="E31" s="159"/>
      <c r="F31" s="159"/>
      <c r="G31" s="159"/>
      <c r="H31" s="160"/>
      <c r="I31" s="159">
        <v>1</v>
      </c>
      <c r="J31" s="159"/>
      <c r="K31" s="161">
        <f t="shared" si="0"/>
        <v>24</v>
      </c>
      <c r="L31" s="344"/>
      <c r="M31" s="485"/>
      <c r="N31" s="364"/>
      <c r="O31" s="342"/>
      <c r="P31" s="485"/>
    </row>
    <row r="32" spans="1:16" ht="13.5" customHeight="1">
      <c r="A32" s="149" t="s">
        <v>13</v>
      </c>
      <c r="B32" s="295" t="s">
        <v>207</v>
      </c>
      <c r="C32" s="162">
        <v>19</v>
      </c>
      <c r="D32" s="162"/>
      <c r="E32" s="162">
        <v>1033</v>
      </c>
      <c r="F32" s="162"/>
      <c r="G32" s="162">
        <v>110</v>
      </c>
      <c r="H32" s="163"/>
      <c r="I32" s="162">
        <v>5</v>
      </c>
      <c r="J32" s="162"/>
      <c r="K32" s="164">
        <f t="shared" si="0"/>
        <v>1167</v>
      </c>
      <c r="L32" s="347">
        <v>1045</v>
      </c>
      <c r="M32" s="486">
        <f>IF(ISERROR(K32/L32),"",(K32/L32))</f>
        <v>1.1167464114832535</v>
      </c>
      <c r="N32" s="363">
        <v>5158</v>
      </c>
      <c r="O32" s="341">
        <v>4732</v>
      </c>
      <c r="P32" s="486">
        <f>IF(ISERROR(N32/O32),"",(N32/O32))</f>
        <v>1.0900253592561284</v>
      </c>
    </row>
    <row r="33" spans="1:17" s="251" customFormat="1" ht="13.5" customHeight="1" thickBot="1">
      <c r="A33" s="307" t="s">
        <v>221</v>
      </c>
      <c r="B33" s="295" t="s">
        <v>209</v>
      </c>
      <c r="C33" s="176">
        <v>7</v>
      </c>
      <c r="D33" s="176"/>
      <c r="E33" s="176">
        <v>1</v>
      </c>
      <c r="F33" s="176"/>
      <c r="G33" s="176"/>
      <c r="H33" s="177"/>
      <c r="I33" s="176"/>
      <c r="J33" s="176"/>
      <c r="K33" s="178">
        <f t="shared" si="0"/>
        <v>8</v>
      </c>
      <c r="L33" s="343"/>
      <c r="M33" s="488"/>
      <c r="N33" s="391"/>
      <c r="O33" s="399"/>
      <c r="P33" s="489"/>
    </row>
    <row r="34" spans="1:17" ht="14.25" customHeight="1">
      <c r="A34" s="407" t="s">
        <v>222</v>
      </c>
      <c r="B34" s="303" t="s">
        <v>207</v>
      </c>
      <c r="C34" s="179">
        <f t="shared" ref="C34:K35" si="1">C6+C8+C10+C12+C14+C16+C18+C20+C22+C24+C26+C28+C30+C32</f>
        <v>449</v>
      </c>
      <c r="D34" s="179">
        <f t="shared" si="1"/>
        <v>39</v>
      </c>
      <c r="E34" s="179">
        <f t="shared" si="1"/>
        <v>5823</v>
      </c>
      <c r="F34" s="179">
        <f t="shared" si="1"/>
        <v>587</v>
      </c>
      <c r="G34" s="179">
        <f t="shared" si="1"/>
        <v>2781</v>
      </c>
      <c r="H34" s="179">
        <f t="shared" si="1"/>
        <v>0</v>
      </c>
      <c r="I34" s="179">
        <f t="shared" si="1"/>
        <v>283</v>
      </c>
      <c r="J34" s="179">
        <f t="shared" si="1"/>
        <v>23</v>
      </c>
      <c r="K34" s="180">
        <f t="shared" si="1"/>
        <v>9985</v>
      </c>
      <c r="L34" s="389">
        <f>SUM(L6:L33)</f>
        <v>9831</v>
      </c>
      <c r="M34" s="492">
        <f>IF(ISERROR(K34/L34),"",(K34/L34))</f>
        <v>1.0156647340046792</v>
      </c>
      <c r="N34" s="396">
        <f>SUM(N6:N33)</f>
        <v>48328</v>
      </c>
      <c r="O34" s="398">
        <f>SUM(O6:O33)</f>
        <v>45271</v>
      </c>
      <c r="P34" s="490">
        <f>IF(ISERROR(N34/O34),"",(N34/O34))</f>
        <v>1.0675266727043804</v>
      </c>
      <c r="Q34" s="253"/>
    </row>
    <row r="35" spans="1:17" ht="14.25" customHeight="1" thickBot="1">
      <c r="A35" s="408"/>
      <c r="B35" s="304" t="s">
        <v>209</v>
      </c>
      <c r="C35" s="181">
        <f t="shared" si="1"/>
        <v>206</v>
      </c>
      <c r="D35" s="181">
        <f t="shared" si="1"/>
        <v>13</v>
      </c>
      <c r="E35" s="181">
        <f t="shared" si="1"/>
        <v>11</v>
      </c>
      <c r="F35" s="181">
        <f t="shared" si="1"/>
        <v>6</v>
      </c>
      <c r="G35" s="181">
        <f t="shared" si="1"/>
        <v>4</v>
      </c>
      <c r="H35" s="181">
        <f t="shared" si="1"/>
        <v>0</v>
      </c>
      <c r="I35" s="181">
        <f t="shared" si="1"/>
        <v>96</v>
      </c>
      <c r="J35" s="181">
        <f t="shared" si="1"/>
        <v>0</v>
      </c>
      <c r="K35" s="182">
        <f t="shared" si="1"/>
        <v>336</v>
      </c>
      <c r="L35" s="390"/>
      <c r="M35" s="489"/>
      <c r="N35" s="397"/>
      <c r="O35" s="399"/>
      <c r="P35" s="491"/>
      <c r="Q35" s="253"/>
    </row>
    <row r="36" spans="1:17" ht="13.5" customHeight="1">
      <c r="A36" s="411" t="s">
        <v>223</v>
      </c>
      <c r="B36" s="412"/>
      <c r="C36" s="171">
        <v>446</v>
      </c>
      <c r="D36" s="171">
        <v>37</v>
      </c>
      <c r="E36" s="171">
        <v>6105</v>
      </c>
      <c r="F36" s="171">
        <v>607</v>
      </c>
      <c r="G36" s="171">
        <v>2359</v>
      </c>
      <c r="H36" s="183"/>
      <c r="I36" s="171">
        <v>265</v>
      </c>
      <c r="J36" s="171">
        <v>12</v>
      </c>
      <c r="K36" s="184">
        <f>SUM(C36:J36)</f>
        <v>9831</v>
      </c>
      <c r="L36" s="185"/>
      <c r="M36" s="186"/>
      <c r="N36" s="187"/>
      <c r="O36" s="188"/>
      <c r="P36" s="189"/>
    </row>
    <row r="37" spans="1:17" ht="13.5" customHeight="1">
      <c r="A37" s="417" t="s">
        <v>224</v>
      </c>
      <c r="B37" s="418"/>
      <c r="C37" s="267">
        <f t="shared" ref="C37:K37" si="2">IF(ISERROR(C34/C36),"",(C34/C36))</f>
        <v>1.006726457399103</v>
      </c>
      <c r="D37" s="267">
        <f t="shared" si="2"/>
        <v>1.0540540540540539</v>
      </c>
      <c r="E37" s="267">
        <f t="shared" si="2"/>
        <v>0.95380835380835383</v>
      </c>
      <c r="F37" s="267">
        <f t="shared" si="2"/>
        <v>0.9670510708401977</v>
      </c>
      <c r="G37" s="267">
        <f t="shared" si="2"/>
        <v>1.1788893598982619</v>
      </c>
      <c r="H37" s="267" t="str">
        <f t="shared" si="2"/>
        <v/>
      </c>
      <c r="I37" s="267">
        <f t="shared" si="2"/>
        <v>1.0679245283018868</v>
      </c>
      <c r="J37" s="267">
        <f t="shared" si="2"/>
        <v>1.9166666666666667</v>
      </c>
      <c r="K37" s="268">
        <f t="shared" si="2"/>
        <v>1.0156647340046792</v>
      </c>
      <c r="L37" s="190"/>
      <c r="M37" s="191"/>
      <c r="N37" s="192"/>
      <c r="O37" s="193"/>
      <c r="P37" s="190"/>
    </row>
    <row r="38" spans="1:17" ht="13.5" customHeight="1">
      <c r="A38" s="419" t="s">
        <v>225</v>
      </c>
      <c r="B38" s="420"/>
      <c r="C38" s="158">
        <v>782</v>
      </c>
      <c r="D38" s="158">
        <v>111</v>
      </c>
      <c r="E38" s="158">
        <v>8969</v>
      </c>
      <c r="F38" s="158">
        <v>933</v>
      </c>
      <c r="G38" s="158">
        <v>3810</v>
      </c>
      <c r="H38" s="194"/>
      <c r="I38" s="158">
        <v>423</v>
      </c>
      <c r="J38" s="158">
        <v>25</v>
      </c>
      <c r="K38" s="195">
        <f>SUM(C38:J38)</f>
        <v>15053</v>
      </c>
      <c r="L38" s="196"/>
      <c r="M38" s="197"/>
      <c r="N38" s="198"/>
      <c r="O38" s="199"/>
      <c r="P38" s="200"/>
    </row>
    <row r="39" spans="1:17" ht="13.5" customHeight="1">
      <c r="A39" s="417" t="s">
        <v>226</v>
      </c>
      <c r="B39" s="418"/>
      <c r="C39" s="267">
        <f t="shared" ref="C39:K39" si="3">IF(ISERROR(C34/C38),"",(C34/C38))</f>
        <v>0.57416879795396425</v>
      </c>
      <c r="D39" s="267">
        <f t="shared" si="3"/>
        <v>0.35135135135135137</v>
      </c>
      <c r="E39" s="267">
        <f t="shared" si="3"/>
        <v>0.64923625822276732</v>
      </c>
      <c r="F39" s="267">
        <f t="shared" si="3"/>
        <v>0.62915326902465163</v>
      </c>
      <c r="G39" s="267">
        <f t="shared" si="3"/>
        <v>0.72992125984251965</v>
      </c>
      <c r="H39" s="267" t="str">
        <f t="shared" si="3"/>
        <v/>
      </c>
      <c r="I39" s="267">
        <f t="shared" si="3"/>
        <v>0.66903073286052006</v>
      </c>
      <c r="J39" s="267">
        <f t="shared" si="3"/>
        <v>0.92</v>
      </c>
      <c r="K39" s="268">
        <f t="shared" si="3"/>
        <v>0.6633229256626586</v>
      </c>
      <c r="L39" s="201"/>
      <c r="M39" s="191"/>
      <c r="N39" s="202"/>
      <c r="O39" s="193"/>
      <c r="P39" s="190"/>
    </row>
    <row r="40" spans="1:17" ht="13.5" customHeight="1">
      <c r="A40" s="419" t="s">
        <v>227</v>
      </c>
      <c r="B40" s="420"/>
      <c r="C40" s="203">
        <v>2152</v>
      </c>
      <c r="D40" s="158">
        <v>230</v>
      </c>
      <c r="E40" s="158">
        <v>28965</v>
      </c>
      <c r="F40" s="158">
        <v>2626</v>
      </c>
      <c r="G40" s="158">
        <v>13045</v>
      </c>
      <c r="H40" s="194"/>
      <c r="I40" s="158">
        <v>1240</v>
      </c>
      <c r="J40" s="158">
        <v>70</v>
      </c>
      <c r="K40" s="195">
        <f>SUM(C40:J40)</f>
        <v>48328</v>
      </c>
      <c r="L40" s="204"/>
      <c r="M40" s="197"/>
      <c r="N40" s="198"/>
      <c r="O40" s="199"/>
      <c r="P40" s="200"/>
    </row>
    <row r="41" spans="1:17" ht="13.5" customHeight="1">
      <c r="A41" s="411" t="s">
        <v>228</v>
      </c>
      <c r="B41" s="412"/>
      <c r="C41" s="171">
        <v>1917</v>
      </c>
      <c r="D41" s="171">
        <v>160</v>
      </c>
      <c r="E41" s="171">
        <v>28647</v>
      </c>
      <c r="F41" s="171">
        <v>2367</v>
      </c>
      <c r="G41" s="171">
        <v>10953</v>
      </c>
      <c r="H41" s="183"/>
      <c r="I41" s="171">
        <v>1144</v>
      </c>
      <c r="J41" s="171">
        <v>83</v>
      </c>
      <c r="K41" s="205">
        <f>SUM(C41:J41)</f>
        <v>45271</v>
      </c>
      <c r="L41" s="206"/>
      <c r="M41" s="186"/>
      <c r="N41" s="187"/>
      <c r="O41" s="207"/>
      <c r="P41" s="189"/>
    </row>
    <row r="42" spans="1:17" ht="13.5" customHeight="1">
      <c r="A42" s="413" t="s">
        <v>229</v>
      </c>
      <c r="B42" s="414"/>
      <c r="C42" s="269">
        <f t="shared" ref="C42:K42" si="4">IF(ISERROR(C40/C41),"",(C40/C41))</f>
        <v>1.1225873761085028</v>
      </c>
      <c r="D42" s="269">
        <f t="shared" si="4"/>
        <v>1.4375</v>
      </c>
      <c r="E42" s="269">
        <f t="shared" si="4"/>
        <v>1.0111006388103467</v>
      </c>
      <c r="F42" s="269">
        <f t="shared" si="4"/>
        <v>1.1094212082805239</v>
      </c>
      <c r="G42" s="269">
        <f t="shared" si="4"/>
        <v>1.190997900118689</v>
      </c>
      <c r="H42" s="269" t="str">
        <f t="shared" si="4"/>
        <v/>
      </c>
      <c r="I42" s="269">
        <f t="shared" si="4"/>
        <v>1.083916083916084</v>
      </c>
      <c r="J42" s="269">
        <f t="shared" si="4"/>
        <v>0.84337349397590367</v>
      </c>
      <c r="K42" s="270">
        <f t="shared" si="4"/>
        <v>1.0675266727043804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K43" s="360" t="s">
        <v>451</v>
      </c>
      <c r="L43" s="360"/>
      <c r="M43" s="360"/>
      <c r="N43" s="360"/>
      <c r="O43" s="360"/>
      <c r="P43" s="360"/>
    </row>
    <row r="44" spans="1:17">
      <c r="A44" s="127"/>
      <c r="B44" s="127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L30:L31"/>
    <mergeCell ref="M30:M31"/>
    <mergeCell ref="N30:N31"/>
    <mergeCell ref="O26:O27"/>
    <mergeCell ref="P26:P27"/>
    <mergeCell ref="L28:L29"/>
    <mergeCell ref="M26:M27"/>
    <mergeCell ref="N26:N27"/>
    <mergeCell ref="O30:O31"/>
    <mergeCell ref="P30:P31"/>
    <mergeCell ref="O28:O29"/>
    <mergeCell ref="P28:P29"/>
    <mergeCell ref="M28:M29"/>
    <mergeCell ref="N28:N29"/>
    <mergeCell ref="L26:L27"/>
    <mergeCell ref="P20:P21"/>
    <mergeCell ref="O18:O19"/>
    <mergeCell ref="P18:P19"/>
    <mergeCell ref="L20:L21"/>
    <mergeCell ref="P22:P23"/>
    <mergeCell ref="L22:L23"/>
    <mergeCell ref="M22:M23"/>
    <mergeCell ref="N22:N23"/>
    <mergeCell ref="O22:O23"/>
    <mergeCell ref="N18:N19"/>
    <mergeCell ref="O20:O21"/>
    <mergeCell ref="M20:M21"/>
    <mergeCell ref="N20:N21"/>
    <mergeCell ref="M18:M19"/>
    <mergeCell ref="O24:O25"/>
    <mergeCell ref="P24:P25"/>
    <mergeCell ref="L14:L15"/>
    <mergeCell ref="M14:M15"/>
    <mergeCell ref="N14:N15"/>
    <mergeCell ref="O14:O15"/>
    <mergeCell ref="P14:P15"/>
    <mergeCell ref="O16:O17"/>
    <mergeCell ref="P16:P17"/>
    <mergeCell ref="L24:L25"/>
    <mergeCell ref="L16:L17"/>
    <mergeCell ref="M16:M17"/>
    <mergeCell ref="N16:N17"/>
    <mergeCell ref="M24:M25"/>
    <mergeCell ref="N24:N25"/>
    <mergeCell ref="L18:L19"/>
    <mergeCell ref="L12:L13"/>
    <mergeCell ref="M12:M13"/>
    <mergeCell ref="N12:N13"/>
    <mergeCell ref="O12:O13"/>
    <mergeCell ref="P12:P13"/>
    <mergeCell ref="O8:O9"/>
    <mergeCell ref="P8:P9"/>
    <mergeCell ref="L10:L11"/>
    <mergeCell ref="L8:L9"/>
    <mergeCell ref="M8:M9"/>
    <mergeCell ref="N8:N9"/>
    <mergeCell ref="M10:M11"/>
    <mergeCell ref="N10:N11"/>
    <mergeCell ref="O10:O11"/>
    <mergeCell ref="P10:P11"/>
    <mergeCell ref="L6:L7"/>
    <mergeCell ref="M6:M7"/>
    <mergeCell ref="N6:N7"/>
    <mergeCell ref="O6:O7"/>
    <mergeCell ref="P6:P7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</mergeCells>
  <phoneticPr fontId="3"/>
  <conditionalFormatting sqref="B6:K33">
    <cfRule type="expression" dxfId="3" priority="1" stopIfTrue="1">
      <formula>MOD(ROW(),2)=1</formula>
    </cfRule>
  </conditionalFormatting>
  <dataValidations count="1">
    <dataValidation type="list" allowBlank="1" showInputMessage="1" showErrorMessage="1" sqref="P3" xr:uid="{4BC7A8EF-A823-4951-88F7-62861D86FE81}">
      <formula1>月</formula1>
    </dataValidation>
  </dataValidations>
  <printOptions horizontalCentered="1"/>
  <pageMargins left="0.2" right="0.19685039370078741" top="0.59" bottom="0.21" header="0.23622047244094491" footer="0.21"/>
  <pageSetup paperSize="9" scale="95" orientation="landscape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5"/>
  </sheetPr>
  <dimension ref="A1:AB44"/>
  <sheetViews>
    <sheetView showGridLines="0" showZeros="0" view="pageBreakPreview" zoomScaleNormal="100" workbookViewId="0">
      <pane xSplit="2" ySplit="5" topLeftCell="E14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3.5"/>
  <cols>
    <col min="1" max="1" width="13.125" style="34" customWidth="1"/>
    <col min="2" max="2" width="6.25" style="34" customWidth="1"/>
    <col min="3" max="7" width="9" style="34"/>
    <col min="8" max="8" width="9" style="34" hidden="1" customWidth="1"/>
    <col min="9" max="10" width="9" style="34"/>
    <col min="11" max="11" width="9.375" style="34" customWidth="1"/>
    <col min="12" max="12" width="9" style="34"/>
    <col min="13" max="13" width="8.75" style="34" bestFit="1" customWidth="1"/>
    <col min="14" max="15" width="9" style="34"/>
    <col min="16" max="16" width="7.75" style="34" bestFit="1" customWidth="1"/>
    <col min="17" max="24" width="9" style="34"/>
    <col min="25" max="25" width="0" style="34" hidden="1" customWidth="1"/>
    <col min="26" max="27" width="9" style="34" hidden="1" customWidth="1"/>
    <col min="28" max="28" width="11.25" style="34" hidden="1" customWidth="1"/>
    <col min="29" max="29" width="0" style="34" hidden="1" customWidth="1"/>
    <col min="30" max="16384" width="9" style="34"/>
  </cols>
  <sheetData>
    <row r="1" spans="1:28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8" ht="15.75">
      <c r="A2" s="247"/>
      <c r="B2" s="247"/>
      <c r="C2" s="247"/>
      <c r="D2" s="247"/>
      <c r="E2" s="247"/>
      <c r="F2" s="247">
        <v>0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28" ht="17.25" thickBot="1">
      <c r="A3" s="248" t="s">
        <v>192</v>
      </c>
      <c r="B3" s="248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9" t="s">
        <v>511</v>
      </c>
      <c r="P3" s="247" t="s">
        <v>514</v>
      </c>
      <c r="AA3" s="34" t="s">
        <v>193</v>
      </c>
      <c r="AB3" s="35">
        <v>2005.01</v>
      </c>
    </row>
    <row r="4" spans="1:28" ht="15.75" customHeight="1">
      <c r="A4" s="129"/>
      <c r="B4" s="130" t="s">
        <v>194</v>
      </c>
      <c r="C4" s="357" t="s">
        <v>195</v>
      </c>
      <c r="D4" s="357" t="s">
        <v>231</v>
      </c>
      <c r="E4" s="357" t="s">
        <v>196</v>
      </c>
      <c r="F4" s="357" t="s">
        <v>197</v>
      </c>
      <c r="G4" s="369" t="s">
        <v>198</v>
      </c>
      <c r="H4" s="131"/>
      <c r="I4" s="357" t="s">
        <v>279</v>
      </c>
      <c r="J4" s="371" t="s">
        <v>506</v>
      </c>
      <c r="K4" s="373" t="s">
        <v>199</v>
      </c>
      <c r="L4" s="351" t="s">
        <v>200</v>
      </c>
      <c r="M4" s="352"/>
      <c r="N4" s="338" t="s">
        <v>201</v>
      </c>
      <c r="O4" s="339"/>
      <c r="P4" s="340"/>
      <c r="AA4" s="34" t="s">
        <v>202</v>
      </c>
      <c r="AB4" s="35">
        <v>2005.02</v>
      </c>
    </row>
    <row r="5" spans="1:28" ht="15.75" customHeight="1">
      <c r="A5" s="132" t="s">
        <v>232</v>
      </c>
      <c r="B5" s="133"/>
      <c r="C5" s="358"/>
      <c r="D5" s="359"/>
      <c r="E5" s="359"/>
      <c r="F5" s="359"/>
      <c r="G5" s="370"/>
      <c r="H5" s="254"/>
      <c r="I5" s="359"/>
      <c r="J5" s="372"/>
      <c r="K5" s="374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34" t="s">
        <v>206</v>
      </c>
      <c r="AB5" s="35">
        <v>2005.03</v>
      </c>
    </row>
    <row r="6" spans="1:28" ht="13.5" customHeight="1">
      <c r="A6" s="272" t="s">
        <v>235</v>
      </c>
      <c r="B6" s="255" t="s">
        <v>207</v>
      </c>
      <c r="C6" s="155"/>
      <c r="D6" s="155"/>
      <c r="E6" s="155"/>
      <c r="F6" s="155"/>
      <c r="G6" s="155">
        <v>74</v>
      </c>
      <c r="H6" s="156"/>
      <c r="I6" s="155">
        <v>1</v>
      </c>
      <c r="J6" s="155"/>
      <c r="K6" s="157">
        <f t="shared" ref="K6:K33" si="0">SUM(C6:J6)</f>
        <v>75</v>
      </c>
      <c r="L6" s="375">
        <v>5</v>
      </c>
      <c r="M6" s="484">
        <f>IF(ISERROR(K6/L6),"",(K6/L6))</f>
        <v>15</v>
      </c>
      <c r="N6" s="365">
        <v>294</v>
      </c>
      <c r="O6" s="348">
        <v>95</v>
      </c>
      <c r="P6" s="484">
        <f>IF(ISERROR(N6/O6),"",(N6/O6))</f>
        <v>3.094736842105263</v>
      </c>
      <c r="AA6" s="34" t="s">
        <v>208</v>
      </c>
      <c r="AB6" s="35">
        <v>2005.04</v>
      </c>
    </row>
    <row r="7" spans="1:28" s="36" customFormat="1" ht="13.5" customHeight="1">
      <c r="A7" s="273"/>
      <c r="B7" s="256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  <c r="AB7" s="37"/>
    </row>
    <row r="8" spans="1:28" ht="13.5" customHeight="1">
      <c r="A8" s="274" t="s">
        <v>4</v>
      </c>
      <c r="B8" s="257" t="s">
        <v>207</v>
      </c>
      <c r="C8" s="162"/>
      <c r="D8" s="162"/>
      <c r="E8" s="162">
        <v>1236</v>
      </c>
      <c r="F8" s="162"/>
      <c r="G8" s="162">
        <v>743</v>
      </c>
      <c r="H8" s="163"/>
      <c r="I8" s="162"/>
      <c r="J8" s="162"/>
      <c r="K8" s="164">
        <f t="shared" si="0"/>
        <v>1979</v>
      </c>
      <c r="L8" s="347">
        <v>1787</v>
      </c>
      <c r="M8" s="486">
        <f>IF(ISERROR(K8/L8),"",(K8/L8))</f>
        <v>1.1074426412982652</v>
      </c>
      <c r="N8" s="363">
        <v>4872</v>
      </c>
      <c r="O8" s="341">
        <v>5357</v>
      </c>
      <c r="P8" s="486">
        <f>IF(ISERROR(N8/O8),"",(N8/O8))</f>
        <v>0.90946425238006345</v>
      </c>
      <c r="AA8" s="34" t="s">
        <v>210</v>
      </c>
      <c r="AB8" s="35">
        <v>2005.05</v>
      </c>
    </row>
    <row r="9" spans="1:28" s="36" customFormat="1" ht="13.5" customHeight="1">
      <c r="A9" s="275"/>
      <c r="B9" s="258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  <c r="AB9" s="37"/>
    </row>
    <row r="10" spans="1:28" ht="13.5" customHeight="1">
      <c r="A10" s="274" t="s">
        <v>6</v>
      </c>
      <c r="B10" s="257" t="s">
        <v>207</v>
      </c>
      <c r="C10" s="162"/>
      <c r="D10" s="162"/>
      <c r="E10" s="162">
        <v>673</v>
      </c>
      <c r="F10" s="162">
        <v>7</v>
      </c>
      <c r="G10" s="162">
        <v>163</v>
      </c>
      <c r="H10" s="163"/>
      <c r="I10" s="162"/>
      <c r="J10" s="162"/>
      <c r="K10" s="164">
        <f t="shared" si="0"/>
        <v>843</v>
      </c>
      <c r="L10" s="347">
        <v>407</v>
      </c>
      <c r="M10" s="486">
        <f>IF(ISERROR(K10/L10),"",(K10/L10))</f>
        <v>2.0712530712530715</v>
      </c>
      <c r="N10" s="363">
        <v>1806</v>
      </c>
      <c r="O10" s="341">
        <v>1104</v>
      </c>
      <c r="P10" s="486">
        <f>IF(ISERROR(N10/O10),"",(N10/O10))</f>
        <v>1.6358695652173914</v>
      </c>
      <c r="AA10" s="34" t="s">
        <v>211</v>
      </c>
      <c r="AB10" s="35">
        <v>2005.06</v>
      </c>
    </row>
    <row r="11" spans="1:28" s="36" customFormat="1" ht="13.5" customHeight="1">
      <c r="A11" s="275"/>
      <c r="B11" s="258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  <c r="AB11" s="37"/>
    </row>
    <row r="12" spans="1:28" ht="13.5" customHeight="1">
      <c r="A12" s="274" t="s">
        <v>215</v>
      </c>
      <c r="B12" s="257" t="s">
        <v>207</v>
      </c>
      <c r="C12" s="162"/>
      <c r="D12" s="162"/>
      <c r="E12" s="162">
        <v>184</v>
      </c>
      <c r="F12" s="162"/>
      <c r="G12" s="162">
        <v>14</v>
      </c>
      <c r="H12" s="163"/>
      <c r="I12" s="162"/>
      <c r="J12" s="162"/>
      <c r="K12" s="164">
        <f t="shared" si="0"/>
        <v>198</v>
      </c>
      <c r="L12" s="347">
        <v>159</v>
      </c>
      <c r="M12" s="486">
        <f>IF(ISERROR(K12/L12),"",(K12/L12))</f>
        <v>1.2452830188679245</v>
      </c>
      <c r="N12" s="363">
        <v>513</v>
      </c>
      <c r="O12" s="341">
        <v>383</v>
      </c>
      <c r="P12" s="486">
        <f>IF(ISERROR(N12/O12),"",(N12/O12))</f>
        <v>1.3394255874673628</v>
      </c>
      <c r="AA12" s="34" t="s">
        <v>212</v>
      </c>
      <c r="AB12" s="35">
        <v>2005.07</v>
      </c>
    </row>
    <row r="13" spans="1:28" s="36" customFormat="1" ht="13.5" customHeight="1">
      <c r="A13" s="275"/>
      <c r="B13" s="258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  <c r="AB13" s="37"/>
    </row>
    <row r="14" spans="1:28" ht="13.5" customHeight="1">
      <c r="A14" s="274" t="s">
        <v>218</v>
      </c>
      <c r="B14" s="257" t="s">
        <v>207</v>
      </c>
      <c r="C14" s="162">
        <v>31</v>
      </c>
      <c r="D14" s="162">
        <v>4</v>
      </c>
      <c r="E14" s="162">
        <v>1069</v>
      </c>
      <c r="F14" s="162">
        <v>260</v>
      </c>
      <c r="G14" s="162">
        <v>515</v>
      </c>
      <c r="H14" s="163"/>
      <c r="I14" s="162">
        <v>35</v>
      </c>
      <c r="J14" s="162"/>
      <c r="K14" s="164">
        <f t="shared" si="0"/>
        <v>1914</v>
      </c>
      <c r="L14" s="347">
        <v>1715</v>
      </c>
      <c r="M14" s="486">
        <f>IF(ISERROR(K14/L14),"",(K14/L14))</f>
        <v>1.1160349854227405</v>
      </c>
      <c r="N14" s="363">
        <v>4288</v>
      </c>
      <c r="O14" s="341">
        <v>4321</v>
      </c>
      <c r="P14" s="486">
        <f>IF(ISERROR(N14/O14),"",(N14/O14))</f>
        <v>0.99236287896320297</v>
      </c>
      <c r="AA14" s="34" t="s">
        <v>213</v>
      </c>
      <c r="AB14" s="35">
        <v>2005.08</v>
      </c>
    </row>
    <row r="15" spans="1:28" s="36" customFormat="1" ht="13.5" customHeight="1">
      <c r="A15" s="275"/>
      <c r="B15" s="258" t="s">
        <v>209</v>
      </c>
      <c r="C15" s="159">
        <v>1</v>
      </c>
      <c r="D15" s="159"/>
      <c r="E15" s="159">
        <v>1</v>
      </c>
      <c r="F15" s="159">
        <v>6</v>
      </c>
      <c r="G15" s="159">
        <v>1</v>
      </c>
      <c r="H15" s="160"/>
      <c r="I15" s="159"/>
      <c r="J15" s="159"/>
      <c r="K15" s="161">
        <f t="shared" si="0"/>
        <v>9</v>
      </c>
      <c r="L15" s="344"/>
      <c r="M15" s="485"/>
      <c r="N15" s="364"/>
      <c r="O15" s="342"/>
      <c r="P15" s="485"/>
      <c r="AB15" s="37"/>
    </row>
    <row r="16" spans="1:28" ht="13.5" customHeight="1">
      <c r="A16" s="274" t="s">
        <v>319</v>
      </c>
      <c r="B16" s="257" t="s">
        <v>207</v>
      </c>
      <c r="C16" s="162"/>
      <c r="D16" s="162"/>
      <c r="E16" s="162">
        <v>583</v>
      </c>
      <c r="F16" s="162"/>
      <c r="G16" s="162">
        <v>24</v>
      </c>
      <c r="H16" s="163"/>
      <c r="I16" s="162"/>
      <c r="J16" s="162"/>
      <c r="K16" s="164">
        <f t="shared" si="0"/>
        <v>607</v>
      </c>
      <c r="L16" s="347">
        <v>537</v>
      </c>
      <c r="M16" s="486">
        <f>IF(ISERROR(K16/L16),"",(K16/L16))</f>
        <v>1.1303538175046555</v>
      </c>
      <c r="N16" s="363">
        <v>1549</v>
      </c>
      <c r="O16" s="341">
        <v>1358</v>
      </c>
      <c r="P16" s="486">
        <f>IF(ISERROR(N16/O16),"",(N16/O16))</f>
        <v>1.1406480117820323</v>
      </c>
      <c r="AA16" s="34" t="s">
        <v>214</v>
      </c>
      <c r="AB16" s="35">
        <v>2005.09</v>
      </c>
    </row>
    <row r="17" spans="1:28" s="36" customFormat="1" ht="13.5" customHeight="1">
      <c r="A17" s="275"/>
      <c r="B17" s="258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  <c r="AB17" s="37"/>
    </row>
    <row r="18" spans="1:28" ht="13.5" customHeight="1">
      <c r="A18" s="274" t="s">
        <v>10</v>
      </c>
      <c r="B18" s="257" t="s">
        <v>207</v>
      </c>
      <c r="C18" s="162"/>
      <c r="D18" s="162"/>
      <c r="E18" s="162">
        <v>61</v>
      </c>
      <c r="F18" s="162">
        <v>1</v>
      </c>
      <c r="G18" s="162">
        <v>498</v>
      </c>
      <c r="H18" s="163"/>
      <c r="I18" s="162"/>
      <c r="J18" s="162"/>
      <c r="K18" s="164">
        <f t="shared" si="0"/>
        <v>560</v>
      </c>
      <c r="L18" s="347">
        <v>709</v>
      </c>
      <c r="M18" s="486">
        <f>IF(ISERROR(K18/L18),"",(K18/L18))</f>
        <v>0.78984485190409026</v>
      </c>
      <c r="N18" s="363">
        <v>1675</v>
      </c>
      <c r="O18" s="341">
        <v>1763</v>
      </c>
      <c r="P18" s="486">
        <f>IF(ISERROR(N18/O18),"",(N18/O18))</f>
        <v>0.95008508224617128</v>
      </c>
      <c r="AB18" s="35"/>
    </row>
    <row r="19" spans="1:28" s="36" customFormat="1" ht="13.5" customHeight="1">
      <c r="A19" s="275"/>
      <c r="B19" s="258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  <c r="AA19" s="36" t="s">
        <v>216</v>
      </c>
      <c r="AB19" s="37" t="s">
        <v>236</v>
      </c>
    </row>
    <row r="20" spans="1:28" ht="13.5" customHeight="1">
      <c r="A20" s="276" t="s">
        <v>11</v>
      </c>
      <c r="B20" s="257" t="s">
        <v>207</v>
      </c>
      <c r="C20" s="165">
        <v>48</v>
      </c>
      <c r="D20" s="165">
        <v>37</v>
      </c>
      <c r="E20" s="165">
        <v>3454</v>
      </c>
      <c r="F20" s="165">
        <v>480</v>
      </c>
      <c r="G20" s="165">
        <v>1766</v>
      </c>
      <c r="H20" s="166"/>
      <c r="I20" s="165">
        <v>75</v>
      </c>
      <c r="J20" s="165"/>
      <c r="K20" s="167">
        <f t="shared" si="0"/>
        <v>5860</v>
      </c>
      <c r="L20" s="347">
        <v>5571</v>
      </c>
      <c r="M20" s="486">
        <f>IF(ISERROR(K20/L20),"",(K20/L20))</f>
        <v>1.0518757853168192</v>
      </c>
      <c r="N20" s="363">
        <v>16633</v>
      </c>
      <c r="O20" s="341">
        <v>15256</v>
      </c>
      <c r="P20" s="486">
        <f>IF(ISERROR(N20/O20),"",(N20/O20))</f>
        <v>1.0902595700052438</v>
      </c>
      <c r="AB20" s="35"/>
    </row>
    <row r="21" spans="1:28" s="36" customFormat="1" ht="13.5" customHeight="1">
      <c r="A21" s="277"/>
      <c r="B21" s="260" t="s">
        <v>209</v>
      </c>
      <c r="C21" s="168">
        <v>9</v>
      </c>
      <c r="D21" s="168">
        <v>2</v>
      </c>
      <c r="E21" s="168">
        <v>10</v>
      </c>
      <c r="F21" s="168">
        <v>2</v>
      </c>
      <c r="G21" s="168">
        <v>3</v>
      </c>
      <c r="H21" s="169"/>
      <c r="I21" s="168">
        <v>14</v>
      </c>
      <c r="J21" s="168"/>
      <c r="K21" s="170">
        <f t="shared" si="0"/>
        <v>40</v>
      </c>
      <c r="L21" s="402"/>
      <c r="M21" s="487"/>
      <c r="N21" s="404"/>
      <c r="O21" s="405"/>
      <c r="P21" s="487"/>
      <c r="AA21" s="36" t="s">
        <v>217</v>
      </c>
      <c r="AB21" s="37">
        <v>2005.11</v>
      </c>
    </row>
    <row r="22" spans="1:28" ht="13.5" customHeight="1">
      <c r="A22" s="278" t="s">
        <v>18</v>
      </c>
      <c r="B22" s="256" t="s">
        <v>207</v>
      </c>
      <c r="C22" s="162">
        <v>154</v>
      </c>
      <c r="D22" s="162">
        <v>27</v>
      </c>
      <c r="E22" s="162"/>
      <c r="F22" s="162">
        <v>35</v>
      </c>
      <c r="G22" s="162"/>
      <c r="H22" s="163"/>
      <c r="I22" s="162">
        <v>94</v>
      </c>
      <c r="J22" s="162"/>
      <c r="K22" s="164">
        <f t="shared" si="0"/>
        <v>310</v>
      </c>
      <c r="L22" s="343">
        <v>253</v>
      </c>
      <c r="M22" s="488">
        <f>IF(ISERROR(K22/L22),"",(K22/L22))</f>
        <v>1.2252964426877471</v>
      </c>
      <c r="N22" s="391">
        <v>719</v>
      </c>
      <c r="O22" s="348">
        <v>541</v>
      </c>
      <c r="P22" s="484">
        <f>IF(ISERROR(N22/O22),"",(N22/O22))</f>
        <v>1.3290203327171903</v>
      </c>
      <c r="AB22" s="35"/>
    </row>
    <row r="23" spans="1:28" s="36" customFormat="1" ht="13.5" customHeight="1">
      <c r="A23" s="275"/>
      <c r="B23" s="258" t="s">
        <v>209</v>
      </c>
      <c r="C23" s="159">
        <v>84</v>
      </c>
      <c r="D23" s="159">
        <v>21</v>
      </c>
      <c r="E23" s="159"/>
      <c r="F23" s="159"/>
      <c r="G23" s="159"/>
      <c r="H23" s="160"/>
      <c r="I23" s="159">
        <v>46</v>
      </c>
      <c r="J23" s="159"/>
      <c r="K23" s="161">
        <f t="shared" si="0"/>
        <v>151</v>
      </c>
      <c r="L23" s="344"/>
      <c r="M23" s="485"/>
      <c r="N23" s="364"/>
      <c r="O23" s="342"/>
      <c r="P23" s="485"/>
      <c r="AA23" s="36" t="s">
        <v>219</v>
      </c>
      <c r="AB23" s="37">
        <v>2005.12</v>
      </c>
    </row>
    <row r="24" spans="1:28" ht="13.5" customHeight="1">
      <c r="A24" s="274" t="s">
        <v>5</v>
      </c>
      <c r="B24" s="257" t="s">
        <v>207</v>
      </c>
      <c r="C24" s="162">
        <v>283</v>
      </c>
      <c r="D24" s="162">
        <v>15</v>
      </c>
      <c r="E24" s="162"/>
      <c r="F24" s="162">
        <v>98</v>
      </c>
      <c r="G24" s="162"/>
      <c r="H24" s="163"/>
      <c r="I24" s="162">
        <v>151</v>
      </c>
      <c r="J24" s="162"/>
      <c r="K24" s="164">
        <f t="shared" si="0"/>
        <v>547</v>
      </c>
      <c r="L24" s="347">
        <v>332</v>
      </c>
      <c r="M24" s="486">
        <f>IF(ISERROR(K24/L24),"",(K24/L24))</f>
        <v>1.6475903614457832</v>
      </c>
      <c r="N24" s="363">
        <v>1124</v>
      </c>
      <c r="O24" s="341">
        <v>847</v>
      </c>
      <c r="P24" s="486">
        <f>IF(ISERROR(N24/O24),"",(N24/O24))</f>
        <v>1.3270365997638724</v>
      </c>
      <c r="AB24" s="35"/>
    </row>
    <row r="25" spans="1:28" s="36" customFormat="1" ht="13.5" customHeight="1">
      <c r="A25" s="275"/>
      <c r="B25" s="258" t="s">
        <v>209</v>
      </c>
      <c r="C25" s="159">
        <v>168</v>
      </c>
      <c r="D25" s="159">
        <v>12</v>
      </c>
      <c r="E25" s="159"/>
      <c r="F25" s="159">
        <v>1</v>
      </c>
      <c r="G25" s="159"/>
      <c r="H25" s="160"/>
      <c r="I25" s="159">
        <v>92</v>
      </c>
      <c r="J25" s="159"/>
      <c r="K25" s="161">
        <f t="shared" si="0"/>
        <v>273</v>
      </c>
      <c r="L25" s="344"/>
      <c r="M25" s="485"/>
      <c r="N25" s="364"/>
      <c r="O25" s="342"/>
      <c r="P25" s="485"/>
    </row>
    <row r="26" spans="1:28" ht="13.5" customHeight="1">
      <c r="A26" s="276" t="s">
        <v>8</v>
      </c>
      <c r="B26" s="257" t="s">
        <v>207</v>
      </c>
      <c r="C26" s="173">
        <v>99</v>
      </c>
      <c r="D26" s="173">
        <v>26</v>
      </c>
      <c r="E26" s="173"/>
      <c r="F26" s="173">
        <v>43</v>
      </c>
      <c r="G26" s="173"/>
      <c r="H26" s="173"/>
      <c r="I26" s="173">
        <v>39</v>
      </c>
      <c r="J26" s="174"/>
      <c r="K26" s="175">
        <f t="shared" si="0"/>
        <v>207</v>
      </c>
      <c r="L26" s="347">
        <v>190</v>
      </c>
      <c r="M26" s="486">
        <f>IF(ISERROR(K26/L26),"",(K26/L26))</f>
        <v>1.0894736842105264</v>
      </c>
      <c r="N26" s="341">
        <v>453</v>
      </c>
      <c r="O26" s="341">
        <v>367</v>
      </c>
      <c r="P26" s="486">
        <f>IF(ISERROR(N26/O26),"",(N26/O26))</f>
        <v>1.2343324250681198</v>
      </c>
    </row>
    <row r="27" spans="1:28" ht="13.5" customHeight="1">
      <c r="A27" s="273"/>
      <c r="B27" s="258" t="s">
        <v>209</v>
      </c>
      <c r="C27" s="176">
        <v>35</v>
      </c>
      <c r="D27" s="176">
        <v>13</v>
      </c>
      <c r="E27" s="176"/>
      <c r="F27" s="176">
        <v>2</v>
      </c>
      <c r="G27" s="176"/>
      <c r="H27" s="177"/>
      <c r="I27" s="176">
        <v>8</v>
      </c>
      <c r="J27" s="176"/>
      <c r="K27" s="178">
        <f t="shared" si="0"/>
        <v>58</v>
      </c>
      <c r="L27" s="344"/>
      <c r="M27" s="485"/>
      <c r="N27" s="342"/>
      <c r="O27" s="342"/>
      <c r="P27" s="485"/>
    </row>
    <row r="28" spans="1:28" ht="13.5" customHeight="1">
      <c r="A28" s="276" t="s">
        <v>321</v>
      </c>
      <c r="B28" s="257" t="s">
        <v>207</v>
      </c>
      <c r="C28" s="165">
        <v>74</v>
      </c>
      <c r="D28" s="165"/>
      <c r="E28" s="165"/>
      <c r="F28" s="165"/>
      <c r="G28" s="165"/>
      <c r="H28" s="166"/>
      <c r="I28" s="165">
        <v>9</v>
      </c>
      <c r="J28" s="165"/>
      <c r="K28" s="167">
        <f t="shared" si="0"/>
        <v>83</v>
      </c>
      <c r="L28" s="347">
        <v>66</v>
      </c>
      <c r="M28" s="486">
        <f>IF(ISERROR(K28/L28),"",(K28/L28))</f>
        <v>1.2575757575757576</v>
      </c>
      <c r="N28" s="363">
        <v>176</v>
      </c>
      <c r="O28" s="341">
        <v>132</v>
      </c>
      <c r="P28" s="486">
        <f>IF(ISERROR(N28/O28),"",(N28/O28))</f>
        <v>1.3333333333333333</v>
      </c>
    </row>
    <row r="29" spans="1:28" s="36" customFormat="1" ht="13.5" customHeight="1">
      <c r="A29" s="273"/>
      <c r="B29" s="258" t="s">
        <v>209</v>
      </c>
      <c r="C29" s="159">
        <v>68</v>
      </c>
      <c r="D29" s="159"/>
      <c r="E29" s="159"/>
      <c r="F29" s="159"/>
      <c r="G29" s="159"/>
      <c r="H29" s="160"/>
      <c r="I29" s="159">
        <v>7</v>
      </c>
      <c r="J29" s="159"/>
      <c r="K29" s="161">
        <f t="shared" si="0"/>
        <v>75</v>
      </c>
      <c r="L29" s="344"/>
      <c r="M29" s="485"/>
      <c r="N29" s="364"/>
      <c r="O29" s="342"/>
      <c r="P29" s="485"/>
    </row>
    <row r="30" spans="1:28" ht="13.5" customHeight="1">
      <c r="A30" s="279" t="s">
        <v>220</v>
      </c>
      <c r="B30" s="257" t="s">
        <v>207</v>
      </c>
      <c r="C30" s="162">
        <v>66</v>
      </c>
      <c r="D30" s="162"/>
      <c r="E30" s="162"/>
      <c r="F30" s="162">
        <v>1</v>
      </c>
      <c r="G30" s="162"/>
      <c r="H30" s="163"/>
      <c r="I30" s="162">
        <v>15</v>
      </c>
      <c r="J30" s="162">
        <v>24</v>
      </c>
      <c r="K30" s="164">
        <f t="shared" si="0"/>
        <v>106</v>
      </c>
      <c r="L30" s="347">
        <v>98</v>
      </c>
      <c r="M30" s="486">
        <f>IF(ISERROR(K30/L30),"",(K30/L30))</f>
        <v>1.0816326530612246</v>
      </c>
      <c r="N30" s="363">
        <v>250</v>
      </c>
      <c r="O30" s="341">
        <v>229</v>
      </c>
      <c r="P30" s="486">
        <f>IF(ISERROR(N30/O30),"",(N30/O30))</f>
        <v>1.0917030567685591</v>
      </c>
    </row>
    <row r="31" spans="1:28" s="36" customFormat="1" ht="13.5" customHeight="1">
      <c r="A31" s="279"/>
      <c r="B31" s="258" t="s">
        <v>209</v>
      </c>
      <c r="C31" s="159">
        <v>37</v>
      </c>
      <c r="D31" s="159"/>
      <c r="E31" s="159"/>
      <c r="F31" s="159"/>
      <c r="G31" s="159"/>
      <c r="H31" s="160"/>
      <c r="I31" s="159">
        <v>6</v>
      </c>
      <c r="J31" s="159"/>
      <c r="K31" s="161">
        <f t="shared" si="0"/>
        <v>43</v>
      </c>
      <c r="L31" s="344"/>
      <c r="M31" s="485"/>
      <c r="N31" s="364"/>
      <c r="O31" s="342"/>
      <c r="P31" s="485"/>
    </row>
    <row r="32" spans="1:28" ht="13.5" customHeight="1">
      <c r="A32" s="259" t="s">
        <v>13</v>
      </c>
      <c r="B32" s="256" t="s">
        <v>207</v>
      </c>
      <c r="C32" s="162">
        <v>27</v>
      </c>
      <c r="D32" s="162">
        <v>2</v>
      </c>
      <c r="E32" s="162">
        <v>1709</v>
      </c>
      <c r="F32" s="162">
        <v>8</v>
      </c>
      <c r="G32" s="162">
        <v>13</v>
      </c>
      <c r="H32" s="163"/>
      <c r="I32" s="162">
        <v>4</v>
      </c>
      <c r="J32" s="162">
        <v>1</v>
      </c>
      <c r="K32" s="164">
        <f t="shared" si="0"/>
        <v>1764</v>
      </c>
      <c r="L32" s="347">
        <v>1704</v>
      </c>
      <c r="M32" s="486">
        <f>IF(ISERROR(K32/L32),"",(K32/L32))</f>
        <v>1.0352112676056338</v>
      </c>
      <c r="N32" s="363">
        <v>3991</v>
      </c>
      <c r="O32" s="341">
        <v>3687</v>
      </c>
      <c r="P32" s="486">
        <f>IF(ISERROR(N32/O32),"",(N32/O32))</f>
        <v>1.0824518578790345</v>
      </c>
    </row>
    <row r="33" spans="1:17" s="36" customFormat="1" ht="13.5" customHeight="1" thickBot="1">
      <c r="A33" s="261" t="s">
        <v>221</v>
      </c>
      <c r="B33" s="256" t="s">
        <v>209</v>
      </c>
      <c r="C33" s="176">
        <v>10</v>
      </c>
      <c r="D33" s="176">
        <v>2</v>
      </c>
      <c r="E33" s="176">
        <v>1</v>
      </c>
      <c r="F33" s="176"/>
      <c r="G33" s="176"/>
      <c r="H33" s="177"/>
      <c r="I33" s="176"/>
      <c r="J33" s="176"/>
      <c r="K33" s="178">
        <f t="shared" si="0"/>
        <v>13</v>
      </c>
      <c r="L33" s="343"/>
      <c r="M33" s="488"/>
      <c r="N33" s="391"/>
      <c r="O33" s="399"/>
      <c r="P33" s="489"/>
    </row>
    <row r="34" spans="1:17" ht="14.25" customHeight="1">
      <c r="A34" s="392" t="s">
        <v>222</v>
      </c>
      <c r="B34" s="262" t="s">
        <v>207</v>
      </c>
      <c r="C34" s="179">
        <f t="shared" ref="C34:K35" si="1">C6+C8+C10+C12+C14+C16+C18+C20+C22+C24+C26+C28+C30+C32</f>
        <v>782</v>
      </c>
      <c r="D34" s="179">
        <f t="shared" si="1"/>
        <v>111</v>
      </c>
      <c r="E34" s="179">
        <f t="shared" si="1"/>
        <v>8969</v>
      </c>
      <c r="F34" s="179">
        <f t="shared" si="1"/>
        <v>933</v>
      </c>
      <c r="G34" s="179">
        <f t="shared" si="1"/>
        <v>3810</v>
      </c>
      <c r="H34" s="179">
        <f t="shared" si="1"/>
        <v>0</v>
      </c>
      <c r="I34" s="179">
        <f t="shared" si="1"/>
        <v>423</v>
      </c>
      <c r="J34" s="179">
        <f t="shared" si="1"/>
        <v>25</v>
      </c>
      <c r="K34" s="180">
        <f t="shared" si="1"/>
        <v>15053</v>
      </c>
      <c r="L34" s="389">
        <f>SUM(L6:L33)</f>
        <v>13533</v>
      </c>
      <c r="M34" s="492">
        <f>IF(ISERROR(K34/L34),"",(K34/L34))</f>
        <v>1.1123180373900834</v>
      </c>
      <c r="N34" s="396">
        <f>SUM(N6:N33)</f>
        <v>38343</v>
      </c>
      <c r="O34" s="398">
        <f>SUM(O6:O33)</f>
        <v>35440</v>
      </c>
      <c r="P34" s="490">
        <f>IF(ISERROR(N34/O34),"",(N34/O34))</f>
        <v>1.08191309255079</v>
      </c>
      <c r="Q34" s="38"/>
    </row>
    <row r="35" spans="1:17" ht="14.25" customHeight="1" thickBot="1">
      <c r="A35" s="393"/>
      <c r="B35" s="263" t="s">
        <v>209</v>
      </c>
      <c r="C35" s="181">
        <f t="shared" si="1"/>
        <v>412</v>
      </c>
      <c r="D35" s="181">
        <f t="shared" si="1"/>
        <v>50</v>
      </c>
      <c r="E35" s="181">
        <f t="shared" si="1"/>
        <v>12</v>
      </c>
      <c r="F35" s="181">
        <f t="shared" si="1"/>
        <v>11</v>
      </c>
      <c r="G35" s="181">
        <f t="shared" si="1"/>
        <v>4</v>
      </c>
      <c r="H35" s="181">
        <f t="shared" si="1"/>
        <v>0</v>
      </c>
      <c r="I35" s="181">
        <f t="shared" si="1"/>
        <v>173</v>
      </c>
      <c r="J35" s="181">
        <f t="shared" si="1"/>
        <v>0</v>
      </c>
      <c r="K35" s="182">
        <f t="shared" si="1"/>
        <v>662</v>
      </c>
      <c r="L35" s="390"/>
      <c r="M35" s="489"/>
      <c r="N35" s="397"/>
      <c r="O35" s="399"/>
      <c r="P35" s="491"/>
      <c r="Q35" s="38"/>
    </row>
    <row r="36" spans="1:17" ht="13.5" customHeight="1">
      <c r="A36" s="379" t="s">
        <v>223</v>
      </c>
      <c r="B36" s="380"/>
      <c r="C36" s="171">
        <v>664</v>
      </c>
      <c r="D36" s="171">
        <v>53</v>
      </c>
      <c r="E36" s="171">
        <v>8710</v>
      </c>
      <c r="F36" s="171">
        <v>688</v>
      </c>
      <c r="G36" s="171">
        <v>3058</v>
      </c>
      <c r="H36" s="183"/>
      <c r="I36" s="171">
        <v>331</v>
      </c>
      <c r="J36" s="171">
        <v>29</v>
      </c>
      <c r="K36" s="184">
        <f>SUM(C36:J36)</f>
        <v>13533</v>
      </c>
      <c r="L36" s="185"/>
      <c r="M36" s="186"/>
      <c r="N36" s="187"/>
      <c r="O36" s="188"/>
      <c r="P36" s="189"/>
    </row>
    <row r="37" spans="1:17" ht="13.5" customHeight="1">
      <c r="A37" s="381" t="s">
        <v>224</v>
      </c>
      <c r="B37" s="382"/>
      <c r="C37" s="267">
        <f t="shared" ref="C37:K37" si="2">IF(ISERROR(C34/C36),"",(C34/C36))</f>
        <v>1.177710843373494</v>
      </c>
      <c r="D37" s="267">
        <f t="shared" si="2"/>
        <v>2.0943396226415096</v>
      </c>
      <c r="E37" s="267">
        <f t="shared" si="2"/>
        <v>1.0297359357060849</v>
      </c>
      <c r="F37" s="267">
        <f t="shared" si="2"/>
        <v>1.3561046511627908</v>
      </c>
      <c r="G37" s="267">
        <f t="shared" si="2"/>
        <v>1.2459123610202747</v>
      </c>
      <c r="H37" s="267" t="str">
        <f t="shared" si="2"/>
        <v/>
      </c>
      <c r="I37" s="267">
        <f t="shared" si="2"/>
        <v>1.2779456193353473</v>
      </c>
      <c r="J37" s="267">
        <f t="shared" si="2"/>
        <v>0.86206896551724133</v>
      </c>
      <c r="K37" s="268">
        <f t="shared" si="2"/>
        <v>1.1123180373900834</v>
      </c>
      <c r="L37" s="190"/>
      <c r="M37" s="191"/>
      <c r="N37" s="192"/>
      <c r="O37" s="193"/>
      <c r="P37" s="190"/>
    </row>
    <row r="38" spans="1:17" ht="13.5" customHeight="1">
      <c r="A38" s="385" t="s">
        <v>225</v>
      </c>
      <c r="B38" s="386"/>
      <c r="C38" s="158">
        <v>485</v>
      </c>
      <c r="D38" s="158">
        <v>54</v>
      </c>
      <c r="E38" s="158">
        <v>7356</v>
      </c>
      <c r="F38" s="158">
        <v>571</v>
      </c>
      <c r="G38" s="158">
        <v>3312</v>
      </c>
      <c r="H38" s="194"/>
      <c r="I38" s="158">
        <v>292</v>
      </c>
      <c r="J38" s="158">
        <v>13</v>
      </c>
      <c r="K38" s="195">
        <f>SUM(C38:J38)</f>
        <v>12083</v>
      </c>
      <c r="L38" s="196"/>
      <c r="M38" s="197"/>
      <c r="N38" s="198"/>
      <c r="O38" s="199"/>
      <c r="P38" s="200"/>
    </row>
    <row r="39" spans="1:17" ht="13.5" customHeight="1">
      <c r="A39" s="381" t="s">
        <v>226</v>
      </c>
      <c r="B39" s="382"/>
      <c r="C39" s="267">
        <f t="shared" ref="C39:K39" si="3">IF(ISERROR(C34/C38),"",(C34/C38))</f>
        <v>1.6123711340206186</v>
      </c>
      <c r="D39" s="267">
        <f t="shared" si="3"/>
        <v>2.0555555555555554</v>
      </c>
      <c r="E39" s="267">
        <f t="shared" si="3"/>
        <v>1.2192767808591627</v>
      </c>
      <c r="F39" s="267">
        <f t="shared" si="3"/>
        <v>1.6339754816112084</v>
      </c>
      <c r="G39" s="267">
        <f t="shared" si="3"/>
        <v>1.1503623188405796</v>
      </c>
      <c r="H39" s="267" t="str">
        <f t="shared" si="3"/>
        <v/>
      </c>
      <c r="I39" s="267">
        <f t="shared" si="3"/>
        <v>1.4486301369863013</v>
      </c>
      <c r="J39" s="267">
        <f t="shared" si="3"/>
        <v>1.9230769230769231</v>
      </c>
      <c r="K39" s="268">
        <f t="shared" si="3"/>
        <v>1.2457998841347349</v>
      </c>
      <c r="L39" s="201"/>
      <c r="M39" s="191"/>
      <c r="N39" s="202"/>
      <c r="O39" s="193"/>
      <c r="P39" s="190"/>
    </row>
    <row r="40" spans="1:17" ht="13.5" customHeight="1">
      <c r="A40" s="385" t="s">
        <v>227</v>
      </c>
      <c r="B40" s="386"/>
      <c r="C40" s="203">
        <v>1703</v>
      </c>
      <c r="D40" s="158">
        <v>191</v>
      </c>
      <c r="E40" s="158">
        <v>23142</v>
      </c>
      <c r="F40" s="158">
        <v>2039</v>
      </c>
      <c r="G40" s="158">
        <v>10264</v>
      </c>
      <c r="H40" s="194"/>
      <c r="I40" s="158">
        <v>957</v>
      </c>
      <c r="J40" s="158">
        <v>47</v>
      </c>
      <c r="K40" s="195">
        <f>SUM(C40:J40)</f>
        <v>38343</v>
      </c>
      <c r="L40" s="204"/>
      <c r="M40" s="197"/>
      <c r="N40" s="198"/>
      <c r="O40" s="199"/>
      <c r="P40" s="200"/>
    </row>
    <row r="41" spans="1:17" ht="13.5" customHeight="1">
      <c r="A41" s="379" t="s">
        <v>228</v>
      </c>
      <c r="B41" s="380"/>
      <c r="C41" s="171">
        <v>1471</v>
      </c>
      <c r="D41" s="171">
        <v>123</v>
      </c>
      <c r="E41" s="171">
        <v>22542</v>
      </c>
      <c r="F41" s="171">
        <v>1760</v>
      </c>
      <c r="G41" s="171">
        <v>8594</v>
      </c>
      <c r="H41" s="183"/>
      <c r="I41" s="171">
        <v>879</v>
      </c>
      <c r="J41" s="171">
        <v>71</v>
      </c>
      <c r="K41" s="205">
        <f>SUM(C41:J41)</f>
        <v>35440</v>
      </c>
      <c r="L41" s="206"/>
      <c r="M41" s="186"/>
      <c r="N41" s="187"/>
      <c r="O41" s="207"/>
      <c r="P41" s="189"/>
    </row>
    <row r="42" spans="1:17" ht="13.5" customHeight="1">
      <c r="A42" s="377" t="s">
        <v>229</v>
      </c>
      <c r="B42" s="378"/>
      <c r="C42" s="269">
        <f t="shared" ref="C42:K42" si="4">IF(ISERROR(C40/C41),"",(C40/C41))</f>
        <v>1.1577158395649219</v>
      </c>
      <c r="D42" s="269">
        <f t="shared" si="4"/>
        <v>1.5528455284552845</v>
      </c>
      <c r="E42" s="269">
        <f t="shared" si="4"/>
        <v>1.0266169816342827</v>
      </c>
      <c r="F42" s="269">
        <f t="shared" si="4"/>
        <v>1.1585227272727272</v>
      </c>
      <c r="G42" s="269">
        <f t="shared" si="4"/>
        <v>1.1943216197346986</v>
      </c>
      <c r="H42" s="269" t="str">
        <f t="shared" si="4"/>
        <v/>
      </c>
      <c r="I42" s="269">
        <f t="shared" si="4"/>
        <v>1.0887372013651877</v>
      </c>
      <c r="J42" s="269">
        <f t="shared" si="4"/>
        <v>0.6619718309859155</v>
      </c>
      <c r="K42" s="270">
        <f t="shared" si="4"/>
        <v>1.08191309255079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D43" s="247"/>
      <c r="E43" s="247"/>
      <c r="F43" s="247"/>
      <c r="G43" s="247"/>
      <c r="H43" s="247"/>
      <c r="I43" s="247"/>
      <c r="J43" s="247"/>
      <c r="K43" s="360" t="s">
        <v>451</v>
      </c>
      <c r="L43" s="360"/>
      <c r="M43" s="360"/>
      <c r="N43" s="360"/>
      <c r="O43" s="360"/>
      <c r="P43" s="360"/>
    </row>
    <row r="44" spans="1:17">
      <c r="A44" s="39"/>
      <c r="B44" s="39"/>
    </row>
  </sheetData>
  <sheetProtection selectLockedCells="1" selectUnlockedCells="1"/>
  <mergeCells count="95"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L30:L31"/>
    <mergeCell ref="M30:M31"/>
    <mergeCell ref="N30:N31"/>
    <mergeCell ref="O26:O27"/>
    <mergeCell ref="P26:P27"/>
    <mergeCell ref="L28:L29"/>
    <mergeCell ref="M28:M29"/>
    <mergeCell ref="N28:N29"/>
    <mergeCell ref="O30:O31"/>
    <mergeCell ref="P30:P31"/>
    <mergeCell ref="O28:O29"/>
    <mergeCell ref="P28:P29"/>
    <mergeCell ref="O24:O25"/>
    <mergeCell ref="P24:P25"/>
    <mergeCell ref="L26:L27"/>
    <mergeCell ref="L24:L25"/>
    <mergeCell ref="M24:M25"/>
    <mergeCell ref="N24:N25"/>
    <mergeCell ref="M26:M27"/>
    <mergeCell ref="N26:N27"/>
    <mergeCell ref="L22:L23"/>
    <mergeCell ref="M22:M23"/>
    <mergeCell ref="N22:N23"/>
    <mergeCell ref="O18:O19"/>
    <mergeCell ref="P18:P19"/>
    <mergeCell ref="L20:L21"/>
    <mergeCell ref="M20:M21"/>
    <mergeCell ref="N20:N21"/>
    <mergeCell ref="O22:O23"/>
    <mergeCell ref="P22:P23"/>
    <mergeCell ref="O20:O21"/>
    <mergeCell ref="P20:P21"/>
    <mergeCell ref="O16:O17"/>
    <mergeCell ref="P16:P17"/>
    <mergeCell ref="L18:L19"/>
    <mergeCell ref="L16:L17"/>
    <mergeCell ref="M16:M17"/>
    <mergeCell ref="N16:N17"/>
    <mergeCell ref="M18:M19"/>
    <mergeCell ref="N18:N19"/>
    <mergeCell ref="L14:L15"/>
    <mergeCell ref="M14:M15"/>
    <mergeCell ref="N14:N15"/>
    <mergeCell ref="O10:O11"/>
    <mergeCell ref="P10:P11"/>
    <mergeCell ref="L12:L13"/>
    <mergeCell ref="M12:M13"/>
    <mergeCell ref="N12:N13"/>
    <mergeCell ref="O14:O15"/>
    <mergeCell ref="P14:P15"/>
    <mergeCell ref="O12:O13"/>
    <mergeCell ref="P12:P13"/>
    <mergeCell ref="O8:O9"/>
    <mergeCell ref="P8:P9"/>
    <mergeCell ref="L10:L11"/>
    <mergeCell ref="L8:L9"/>
    <mergeCell ref="M8:M9"/>
    <mergeCell ref="N8:N9"/>
    <mergeCell ref="M10:M11"/>
    <mergeCell ref="N10:N11"/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</mergeCells>
  <phoneticPr fontId="3"/>
  <conditionalFormatting sqref="B6:K33">
    <cfRule type="expression" dxfId="2" priority="1" stopIfTrue="1">
      <formula>MOD(ROW(),2)=1</formula>
    </cfRule>
  </conditionalFormatting>
  <dataValidations count="1">
    <dataValidation type="list" allowBlank="1" showInputMessage="1" showErrorMessage="1" sqref="P3" xr:uid="{1D3EE2AC-AC22-4577-8619-B07C97A4DA1B}">
      <formula1>月</formula1>
    </dataValidation>
  </dataValidations>
  <printOptions horizontalCentered="1"/>
  <pageMargins left="0.2" right="0.19685039370078741" top="0.35" bottom="0.21" header="0.23622047244094491" footer="0.21"/>
  <pageSetup paperSize="9" orientation="landscape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5"/>
  </sheetPr>
  <dimension ref="A1:AB44"/>
  <sheetViews>
    <sheetView showGridLines="0" showZeros="0" view="pageBreakPreview" zoomScaleNormal="100" workbookViewId="0">
      <pane xSplit="2" ySplit="5" topLeftCell="C13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5.75"/>
  <cols>
    <col min="1" max="1" width="13.125" style="247" customWidth="1"/>
    <col min="2" max="2" width="6.25" style="247" customWidth="1"/>
    <col min="3" max="3" width="9.375" style="247" bestFit="1" customWidth="1"/>
    <col min="4" max="4" width="9.125" style="247" bestFit="1" customWidth="1"/>
    <col min="5" max="5" width="9.375" style="247" bestFit="1" customWidth="1"/>
    <col min="6" max="6" width="9.125" style="247" bestFit="1" customWidth="1"/>
    <col min="7" max="7" width="9.375" style="247" bestFit="1" customWidth="1"/>
    <col min="8" max="8" width="9" style="247" hidden="1" customWidth="1"/>
    <col min="9" max="9" width="9.375" style="247" bestFit="1" customWidth="1"/>
    <col min="10" max="10" width="9.125" style="247" bestFit="1" customWidth="1"/>
    <col min="11" max="11" width="9.375" style="247" customWidth="1"/>
    <col min="12" max="12" width="9" style="247"/>
    <col min="13" max="13" width="7.75" style="247" bestFit="1" customWidth="1"/>
    <col min="14" max="15" width="9" style="247"/>
    <col min="16" max="16" width="7.75" style="247" bestFit="1" customWidth="1"/>
    <col min="17" max="24" width="9" style="247"/>
    <col min="25" max="25" width="0" style="247" hidden="1" customWidth="1"/>
    <col min="26" max="27" width="9" style="247" hidden="1" customWidth="1"/>
    <col min="28" max="28" width="11.25" style="247" hidden="1" customWidth="1"/>
    <col min="29" max="29" width="0" style="247" hidden="1" customWidth="1"/>
    <col min="30" max="16384" width="9" style="247"/>
  </cols>
  <sheetData>
    <row r="1" spans="1:28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28">
      <c r="F2" s="247">
        <v>0</v>
      </c>
    </row>
    <row r="3" spans="1:28" ht="17.25" thickBot="1">
      <c r="A3" s="248" t="s">
        <v>192</v>
      </c>
      <c r="B3" s="248"/>
      <c r="O3" s="249" t="s">
        <v>511</v>
      </c>
      <c r="P3" s="247" t="s">
        <v>512</v>
      </c>
      <c r="AA3" s="247" t="s">
        <v>193</v>
      </c>
      <c r="AB3" s="250">
        <v>2005.01</v>
      </c>
    </row>
    <row r="4" spans="1:28" ht="15.75" customHeight="1">
      <c r="A4" s="129"/>
      <c r="B4" s="130" t="s">
        <v>194</v>
      </c>
      <c r="C4" s="357" t="s">
        <v>195</v>
      </c>
      <c r="D4" s="357" t="s">
        <v>231</v>
      </c>
      <c r="E4" s="357" t="s">
        <v>196</v>
      </c>
      <c r="F4" s="357" t="s">
        <v>197</v>
      </c>
      <c r="G4" s="369" t="s">
        <v>198</v>
      </c>
      <c r="H4" s="131"/>
      <c r="I4" s="357" t="s">
        <v>279</v>
      </c>
      <c r="J4" s="371" t="s">
        <v>506</v>
      </c>
      <c r="K4" s="373" t="s">
        <v>199</v>
      </c>
      <c r="L4" s="351" t="s">
        <v>200</v>
      </c>
      <c r="M4" s="352"/>
      <c r="N4" s="338" t="s">
        <v>201</v>
      </c>
      <c r="O4" s="339"/>
      <c r="P4" s="340"/>
      <c r="AA4" s="247" t="s">
        <v>202</v>
      </c>
      <c r="AB4" s="250">
        <v>2005.02</v>
      </c>
    </row>
    <row r="5" spans="1:28" ht="15.75" customHeight="1">
      <c r="A5" s="132" t="s">
        <v>232</v>
      </c>
      <c r="B5" s="133"/>
      <c r="C5" s="358"/>
      <c r="D5" s="359"/>
      <c r="E5" s="359"/>
      <c r="F5" s="359"/>
      <c r="G5" s="370"/>
      <c r="H5" s="254"/>
      <c r="I5" s="359"/>
      <c r="J5" s="372"/>
      <c r="K5" s="374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  <c r="AA5" s="247" t="s">
        <v>206</v>
      </c>
      <c r="AB5" s="250">
        <v>2005.03</v>
      </c>
    </row>
    <row r="6" spans="1:28" ht="12.75" customHeight="1">
      <c r="A6" s="272" t="s">
        <v>235</v>
      </c>
      <c r="B6" s="255" t="s">
        <v>207</v>
      </c>
      <c r="C6" s="155"/>
      <c r="D6" s="155"/>
      <c r="E6" s="155"/>
      <c r="F6" s="155"/>
      <c r="G6" s="155">
        <v>80</v>
      </c>
      <c r="H6" s="156"/>
      <c r="I6" s="155">
        <v>1</v>
      </c>
      <c r="J6" s="155"/>
      <c r="K6" s="157">
        <f t="shared" ref="K6:K33" si="0">SUM(C6:J6)</f>
        <v>81</v>
      </c>
      <c r="L6" s="375">
        <v>10</v>
      </c>
      <c r="M6" s="484">
        <f>IF(ISERROR(K6/L6),"",(K6/L6))</f>
        <v>8.1</v>
      </c>
      <c r="N6" s="365">
        <v>219</v>
      </c>
      <c r="O6" s="348">
        <v>90</v>
      </c>
      <c r="P6" s="484">
        <f>IF(ISERROR(N6/O6),"",(N6/O6))</f>
        <v>2.4333333333333331</v>
      </c>
      <c r="AA6" s="247" t="s">
        <v>208</v>
      </c>
      <c r="AB6" s="250">
        <v>2005.04</v>
      </c>
    </row>
    <row r="7" spans="1:28" s="251" customFormat="1" ht="12.75" customHeight="1">
      <c r="A7" s="273"/>
      <c r="B7" s="256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  <c r="AB7" s="252"/>
    </row>
    <row r="8" spans="1:28" ht="12.75" customHeight="1">
      <c r="A8" s="274" t="s">
        <v>4</v>
      </c>
      <c r="B8" s="257" t="s">
        <v>207</v>
      </c>
      <c r="C8" s="162"/>
      <c r="D8" s="162"/>
      <c r="E8" s="162">
        <v>1059</v>
      </c>
      <c r="F8" s="162"/>
      <c r="G8" s="162">
        <v>569</v>
      </c>
      <c r="H8" s="163"/>
      <c r="I8" s="162"/>
      <c r="J8" s="162"/>
      <c r="K8" s="164">
        <f t="shared" si="0"/>
        <v>1628</v>
      </c>
      <c r="L8" s="347">
        <v>1929</v>
      </c>
      <c r="M8" s="486">
        <f>IF(ISERROR(K8/L8),"",(K8/L8))</f>
        <v>0.84396060134784867</v>
      </c>
      <c r="N8" s="363">
        <v>2893</v>
      </c>
      <c r="O8" s="341">
        <v>3570</v>
      </c>
      <c r="P8" s="486">
        <f>IF(ISERROR(N8/O8),"",(N8/O8))</f>
        <v>0.81036414565826331</v>
      </c>
      <c r="AA8" s="247" t="s">
        <v>210</v>
      </c>
      <c r="AB8" s="250">
        <v>2005.05</v>
      </c>
    </row>
    <row r="9" spans="1:28" s="251" customFormat="1" ht="12.75" customHeight="1">
      <c r="A9" s="275"/>
      <c r="B9" s="258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  <c r="AB9" s="252"/>
    </row>
    <row r="10" spans="1:28" ht="12.75" customHeight="1">
      <c r="A10" s="274" t="s">
        <v>6</v>
      </c>
      <c r="B10" s="257" t="s">
        <v>207</v>
      </c>
      <c r="C10" s="162">
        <v>1</v>
      </c>
      <c r="D10" s="162"/>
      <c r="E10" s="162">
        <v>443</v>
      </c>
      <c r="F10" s="162">
        <v>8</v>
      </c>
      <c r="G10" s="162">
        <v>67</v>
      </c>
      <c r="H10" s="163"/>
      <c r="I10" s="162">
        <v>1</v>
      </c>
      <c r="J10" s="162"/>
      <c r="K10" s="164">
        <f t="shared" si="0"/>
        <v>520</v>
      </c>
      <c r="L10" s="347">
        <v>371</v>
      </c>
      <c r="M10" s="486">
        <f>IF(ISERROR(K10/L10),"",(K10/L10))</f>
        <v>1.4016172506738545</v>
      </c>
      <c r="N10" s="363">
        <v>963</v>
      </c>
      <c r="O10" s="341">
        <v>697</v>
      </c>
      <c r="P10" s="486">
        <f>IF(ISERROR(N10/O10),"",(N10/O10))</f>
        <v>1.3816355810616929</v>
      </c>
      <c r="AA10" s="247" t="s">
        <v>211</v>
      </c>
      <c r="AB10" s="250">
        <v>2005.06</v>
      </c>
    </row>
    <row r="11" spans="1:28" s="251" customFormat="1" ht="12.75" customHeight="1">
      <c r="A11" s="275"/>
      <c r="B11" s="258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  <c r="AB11" s="252"/>
    </row>
    <row r="12" spans="1:28" ht="12.75" customHeight="1">
      <c r="A12" s="274" t="s">
        <v>215</v>
      </c>
      <c r="B12" s="257" t="s">
        <v>207</v>
      </c>
      <c r="C12" s="162"/>
      <c r="D12" s="162"/>
      <c r="E12" s="162">
        <v>167</v>
      </c>
      <c r="F12" s="162"/>
      <c r="G12" s="162">
        <v>15</v>
      </c>
      <c r="H12" s="163"/>
      <c r="I12" s="162"/>
      <c r="J12" s="162"/>
      <c r="K12" s="164">
        <f t="shared" si="0"/>
        <v>182</v>
      </c>
      <c r="L12" s="347">
        <v>128</v>
      </c>
      <c r="M12" s="486">
        <f>IF(ISERROR(K12/L12),"",(K12/L12))</f>
        <v>1.421875</v>
      </c>
      <c r="N12" s="363">
        <v>315</v>
      </c>
      <c r="O12" s="341">
        <v>224</v>
      </c>
      <c r="P12" s="486">
        <f>IF(ISERROR(N12/O12),"",(N12/O12))</f>
        <v>1.40625</v>
      </c>
      <c r="AA12" s="247" t="s">
        <v>212</v>
      </c>
      <c r="AB12" s="250">
        <v>2005.07</v>
      </c>
    </row>
    <row r="13" spans="1:28" s="251" customFormat="1" ht="12.75" customHeight="1">
      <c r="A13" s="275"/>
      <c r="B13" s="258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  <c r="AB13" s="252"/>
    </row>
    <row r="14" spans="1:28" ht="12.75" customHeight="1">
      <c r="A14" s="274" t="s">
        <v>218</v>
      </c>
      <c r="B14" s="257" t="s">
        <v>207</v>
      </c>
      <c r="C14" s="162">
        <v>5</v>
      </c>
      <c r="D14" s="162"/>
      <c r="E14" s="162">
        <v>721</v>
      </c>
      <c r="F14" s="162">
        <v>154</v>
      </c>
      <c r="G14" s="162">
        <v>322</v>
      </c>
      <c r="H14" s="163"/>
      <c r="I14" s="162">
        <v>31</v>
      </c>
      <c r="J14" s="162"/>
      <c r="K14" s="164">
        <f t="shared" si="0"/>
        <v>1233</v>
      </c>
      <c r="L14" s="347">
        <v>1359</v>
      </c>
      <c r="M14" s="486">
        <f>IF(ISERROR(K14/L14),"",(K14/L14))</f>
        <v>0.9072847682119205</v>
      </c>
      <c r="N14" s="363">
        <v>2374</v>
      </c>
      <c r="O14" s="341">
        <v>2606</v>
      </c>
      <c r="P14" s="486">
        <f>IF(ISERROR(N14/O14),"",(N14/O14))</f>
        <v>0.91097467382962394</v>
      </c>
      <c r="AA14" s="247" t="s">
        <v>213</v>
      </c>
      <c r="AB14" s="250">
        <v>2005.08</v>
      </c>
    </row>
    <row r="15" spans="1:28" s="251" customFormat="1" ht="12.75" customHeight="1">
      <c r="A15" s="275"/>
      <c r="B15" s="258" t="s">
        <v>209</v>
      </c>
      <c r="C15" s="159"/>
      <c r="D15" s="159"/>
      <c r="E15" s="159">
        <v>1</v>
      </c>
      <c r="F15" s="159">
        <v>6</v>
      </c>
      <c r="G15" s="159">
        <v>1</v>
      </c>
      <c r="H15" s="160"/>
      <c r="I15" s="159"/>
      <c r="J15" s="159"/>
      <c r="K15" s="161">
        <f t="shared" si="0"/>
        <v>8</v>
      </c>
      <c r="L15" s="344"/>
      <c r="M15" s="485"/>
      <c r="N15" s="364"/>
      <c r="O15" s="342"/>
      <c r="P15" s="485"/>
      <c r="AB15" s="252"/>
    </row>
    <row r="16" spans="1:28" ht="12.75" customHeight="1">
      <c r="A16" s="274" t="s">
        <v>319</v>
      </c>
      <c r="B16" s="257" t="s">
        <v>207</v>
      </c>
      <c r="C16" s="162"/>
      <c r="D16" s="162"/>
      <c r="E16" s="162">
        <v>484</v>
      </c>
      <c r="F16" s="162"/>
      <c r="G16" s="162">
        <v>19</v>
      </c>
      <c r="H16" s="163"/>
      <c r="I16" s="162"/>
      <c r="J16" s="162"/>
      <c r="K16" s="164">
        <f t="shared" si="0"/>
        <v>503</v>
      </c>
      <c r="L16" s="347">
        <v>316</v>
      </c>
      <c r="M16" s="486">
        <f>IF(ISERROR(K16/L16),"",(K16/L16))</f>
        <v>1.5917721518987342</v>
      </c>
      <c r="N16" s="363">
        <v>942</v>
      </c>
      <c r="O16" s="341">
        <v>821</v>
      </c>
      <c r="P16" s="486">
        <f>IF(ISERROR(N16/O16),"",(N16/O16))</f>
        <v>1.1473812423873324</v>
      </c>
      <c r="AA16" s="247" t="s">
        <v>214</v>
      </c>
      <c r="AB16" s="250">
        <v>2005.09</v>
      </c>
    </row>
    <row r="17" spans="1:28" s="251" customFormat="1" ht="12.75" customHeight="1">
      <c r="A17" s="275"/>
      <c r="B17" s="258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  <c r="AB17" s="252"/>
    </row>
    <row r="18" spans="1:28" ht="12.75" customHeight="1">
      <c r="A18" s="274" t="s">
        <v>10</v>
      </c>
      <c r="B18" s="257" t="s">
        <v>207</v>
      </c>
      <c r="C18" s="162"/>
      <c r="D18" s="162"/>
      <c r="E18" s="162">
        <v>37</v>
      </c>
      <c r="F18" s="162"/>
      <c r="G18" s="162">
        <v>488</v>
      </c>
      <c r="H18" s="163"/>
      <c r="I18" s="162">
        <v>10</v>
      </c>
      <c r="J18" s="162"/>
      <c r="K18" s="164">
        <f t="shared" si="0"/>
        <v>535</v>
      </c>
      <c r="L18" s="347">
        <v>514</v>
      </c>
      <c r="M18" s="486">
        <f>IF(ISERROR(K18/L18),"",(K18/L18))</f>
        <v>1.0408560311284047</v>
      </c>
      <c r="N18" s="363">
        <v>1115</v>
      </c>
      <c r="O18" s="341">
        <v>1054</v>
      </c>
      <c r="P18" s="486">
        <f>IF(ISERROR(N18/O18),"",(N18/O18))</f>
        <v>1.0578747628083491</v>
      </c>
      <c r="AB18" s="250"/>
    </row>
    <row r="19" spans="1:28" s="251" customFormat="1" ht="12.75" customHeight="1">
      <c r="A19" s="275"/>
      <c r="B19" s="258" t="s">
        <v>209</v>
      </c>
      <c r="C19" s="159"/>
      <c r="D19" s="159"/>
      <c r="E19" s="159"/>
      <c r="F19" s="159"/>
      <c r="G19" s="159"/>
      <c r="H19" s="160"/>
      <c r="I19" s="159">
        <v>1</v>
      </c>
      <c r="J19" s="159"/>
      <c r="K19" s="161">
        <f t="shared" si="0"/>
        <v>1</v>
      </c>
      <c r="L19" s="344"/>
      <c r="M19" s="485"/>
      <c r="N19" s="364"/>
      <c r="O19" s="342"/>
      <c r="P19" s="485"/>
      <c r="AA19" s="251" t="s">
        <v>216</v>
      </c>
      <c r="AB19" s="252" t="s">
        <v>236</v>
      </c>
    </row>
    <row r="20" spans="1:28" ht="12.75" customHeight="1">
      <c r="A20" s="276" t="s">
        <v>11</v>
      </c>
      <c r="B20" s="257" t="s">
        <v>207</v>
      </c>
      <c r="C20" s="165">
        <v>36</v>
      </c>
      <c r="D20" s="165">
        <v>11</v>
      </c>
      <c r="E20" s="165">
        <v>3257</v>
      </c>
      <c r="F20" s="165">
        <v>314</v>
      </c>
      <c r="G20" s="165">
        <v>1742</v>
      </c>
      <c r="H20" s="166"/>
      <c r="I20" s="165">
        <v>51</v>
      </c>
      <c r="J20" s="165"/>
      <c r="K20" s="167">
        <f t="shared" si="0"/>
        <v>5411</v>
      </c>
      <c r="L20" s="347">
        <v>4600</v>
      </c>
      <c r="M20" s="486">
        <f>IF(ISERROR(K20/L20),"",(K20/L20))</f>
        <v>1.1763043478260871</v>
      </c>
      <c r="N20" s="363">
        <v>10773</v>
      </c>
      <c r="O20" s="341">
        <v>9685</v>
      </c>
      <c r="P20" s="486">
        <f>IF(ISERROR(N20/O20),"",(N20/O20))</f>
        <v>1.112338668043366</v>
      </c>
      <c r="AB20" s="250"/>
    </row>
    <row r="21" spans="1:28" s="251" customFormat="1" ht="12.75" customHeight="1">
      <c r="A21" s="277"/>
      <c r="B21" s="260" t="s">
        <v>209</v>
      </c>
      <c r="C21" s="168">
        <v>8</v>
      </c>
      <c r="D21" s="168">
        <v>3</v>
      </c>
      <c r="E21" s="168">
        <v>5</v>
      </c>
      <c r="F21" s="168">
        <v>2</v>
      </c>
      <c r="G21" s="168">
        <v>20</v>
      </c>
      <c r="H21" s="169"/>
      <c r="I21" s="168">
        <v>21</v>
      </c>
      <c r="J21" s="168"/>
      <c r="K21" s="170">
        <f t="shared" si="0"/>
        <v>59</v>
      </c>
      <c r="L21" s="402"/>
      <c r="M21" s="487"/>
      <c r="N21" s="404"/>
      <c r="O21" s="405"/>
      <c r="P21" s="487"/>
      <c r="AA21" s="251" t="s">
        <v>217</v>
      </c>
      <c r="AB21" s="252">
        <v>2005.11</v>
      </c>
    </row>
    <row r="22" spans="1:28" ht="12.75" customHeight="1">
      <c r="A22" s="278" t="s">
        <v>18</v>
      </c>
      <c r="B22" s="256" t="s">
        <v>207</v>
      </c>
      <c r="C22" s="162">
        <v>93</v>
      </c>
      <c r="D22" s="162">
        <v>14</v>
      </c>
      <c r="E22" s="162"/>
      <c r="F22" s="162">
        <v>15</v>
      </c>
      <c r="G22" s="162"/>
      <c r="H22" s="163"/>
      <c r="I22" s="162">
        <v>80</v>
      </c>
      <c r="J22" s="162"/>
      <c r="K22" s="164">
        <f t="shared" si="0"/>
        <v>202</v>
      </c>
      <c r="L22" s="343">
        <v>146</v>
      </c>
      <c r="M22" s="488">
        <f>IF(ISERROR(K22/L22),"",(K22/L22))</f>
        <v>1.3835616438356164</v>
      </c>
      <c r="N22" s="391">
        <v>409</v>
      </c>
      <c r="O22" s="348">
        <v>288</v>
      </c>
      <c r="P22" s="484">
        <f>IF(ISERROR(N22/O22),"",(N22/O22))</f>
        <v>1.4201388888888888</v>
      </c>
      <c r="AB22" s="250"/>
    </row>
    <row r="23" spans="1:28" s="251" customFormat="1" ht="12.75" customHeight="1">
      <c r="A23" s="275"/>
      <c r="B23" s="258" t="s">
        <v>209</v>
      </c>
      <c r="C23" s="159">
        <v>38</v>
      </c>
      <c r="D23" s="159">
        <v>11</v>
      </c>
      <c r="E23" s="159"/>
      <c r="F23" s="159">
        <v>2</v>
      </c>
      <c r="G23" s="159"/>
      <c r="H23" s="160"/>
      <c r="I23" s="159">
        <v>40</v>
      </c>
      <c r="J23" s="159"/>
      <c r="K23" s="161">
        <f t="shared" si="0"/>
        <v>91</v>
      </c>
      <c r="L23" s="344"/>
      <c r="M23" s="485"/>
      <c r="N23" s="364"/>
      <c r="O23" s="342"/>
      <c r="P23" s="485"/>
      <c r="AA23" s="251" t="s">
        <v>219</v>
      </c>
      <c r="AB23" s="252">
        <v>2005.12</v>
      </c>
    </row>
    <row r="24" spans="1:28" ht="12.75" customHeight="1">
      <c r="A24" s="274" t="s">
        <v>5</v>
      </c>
      <c r="B24" s="257" t="s">
        <v>207</v>
      </c>
      <c r="C24" s="162">
        <v>151</v>
      </c>
      <c r="D24" s="162">
        <v>19</v>
      </c>
      <c r="E24" s="162"/>
      <c r="F24" s="162">
        <v>53</v>
      </c>
      <c r="G24" s="162"/>
      <c r="H24" s="163"/>
      <c r="I24" s="162">
        <v>83</v>
      </c>
      <c r="J24" s="162"/>
      <c r="K24" s="164">
        <f t="shared" si="0"/>
        <v>306</v>
      </c>
      <c r="L24" s="347">
        <v>277</v>
      </c>
      <c r="M24" s="486">
        <f>IF(ISERROR(K24/L24),"",(K24/L24))</f>
        <v>1.1046931407942238</v>
      </c>
      <c r="N24" s="363">
        <v>577</v>
      </c>
      <c r="O24" s="341">
        <v>515</v>
      </c>
      <c r="P24" s="486">
        <f>IF(ISERROR(N24/O24),"",(N24/O24))</f>
        <v>1.120388349514563</v>
      </c>
      <c r="AB24" s="250"/>
    </row>
    <row r="25" spans="1:28" s="251" customFormat="1" ht="12.75" customHeight="1">
      <c r="A25" s="275"/>
      <c r="B25" s="258" t="s">
        <v>209</v>
      </c>
      <c r="C25" s="159">
        <v>84</v>
      </c>
      <c r="D25" s="159">
        <v>18</v>
      </c>
      <c r="E25" s="159"/>
      <c r="F25" s="159">
        <v>7</v>
      </c>
      <c r="G25" s="159"/>
      <c r="H25" s="160"/>
      <c r="I25" s="159">
        <v>47</v>
      </c>
      <c r="J25" s="159"/>
      <c r="K25" s="161">
        <f t="shared" si="0"/>
        <v>156</v>
      </c>
      <c r="L25" s="344"/>
      <c r="M25" s="485"/>
      <c r="N25" s="364"/>
      <c r="O25" s="342"/>
      <c r="P25" s="485"/>
    </row>
    <row r="26" spans="1:28" ht="12.75" customHeight="1">
      <c r="A26" s="276" t="s">
        <v>8</v>
      </c>
      <c r="B26" s="257" t="s">
        <v>207</v>
      </c>
      <c r="C26" s="173">
        <v>95</v>
      </c>
      <c r="D26" s="173">
        <v>6</v>
      </c>
      <c r="E26" s="173"/>
      <c r="F26" s="173">
        <v>24</v>
      </c>
      <c r="G26" s="173"/>
      <c r="H26" s="173"/>
      <c r="I26" s="173">
        <v>15</v>
      </c>
      <c r="J26" s="174"/>
      <c r="K26" s="175">
        <f t="shared" si="0"/>
        <v>140</v>
      </c>
      <c r="L26" s="347">
        <v>98</v>
      </c>
      <c r="M26" s="486">
        <f>IF(ISERROR(K26/L26),"",(K26/L26))</f>
        <v>1.4285714285714286</v>
      </c>
      <c r="N26" s="341">
        <v>246</v>
      </c>
      <c r="O26" s="341">
        <v>177</v>
      </c>
      <c r="P26" s="486">
        <f>IF(ISERROR(N26/O26),"",(N26/O26))</f>
        <v>1.3898305084745763</v>
      </c>
    </row>
    <row r="27" spans="1:28" ht="12.75" customHeight="1">
      <c r="A27" s="273"/>
      <c r="B27" s="258" t="s">
        <v>209</v>
      </c>
      <c r="C27" s="176">
        <v>19</v>
      </c>
      <c r="D27" s="176">
        <v>2</v>
      </c>
      <c r="E27" s="176"/>
      <c r="F27" s="176">
        <v>4</v>
      </c>
      <c r="G27" s="176"/>
      <c r="H27" s="177"/>
      <c r="I27" s="176">
        <v>6</v>
      </c>
      <c r="J27" s="176"/>
      <c r="K27" s="178">
        <f t="shared" si="0"/>
        <v>31</v>
      </c>
      <c r="L27" s="344"/>
      <c r="M27" s="485"/>
      <c r="N27" s="342"/>
      <c r="O27" s="342"/>
      <c r="P27" s="485"/>
    </row>
    <row r="28" spans="1:28" ht="12.75" customHeight="1">
      <c r="A28" s="276" t="s">
        <v>321</v>
      </c>
      <c r="B28" s="257" t="s">
        <v>207</v>
      </c>
      <c r="C28" s="165">
        <v>43</v>
      </c>
      <c r="D28" s="165"/>
      <c r="E28" s="165"/>
      <c r="F28" s="165"/>
      <c r="G28" s="165"/>
      <c r="H28" s="166"/>
      <c r="I28" s="165">
        <v>7</v>
      </c>
      <c r="J28" s="165"/>
      <c r="K28" s="167">
        <f t="shared" si="0"/>
        <v>50</v>
      </c>
      <c r="L28" s="347">
        <v>44</v>
      </c>
      <c r="M28" s="486">
        <f>IF(ISERROR(K28/L28),"",(K28/L28))</f>
        <v>1.1363636363636365</v>
      </c>
      <c r="N28" s="363">
        <v>93</v>
      </c>
      <c r="O28" s="341">
        <v>66</v>
      </c>
      <c r="P28" s="486">
        <f>IF(ISERROR(N28/O28),"",(N28/O28))</f>
        <v>1.4090909090909092</v>
      </c>
    </row>
    <row r="29" spans="1:28" s="251" customFormat="1" ht="12.75" customHeight="1">
      <c r="A29" s="273"/>
      <c r="B29" s="258" t="s">
        <v>209</v>
      </c>
      <c r="C29" s="159">
        <v>36</v>
      </c>
      <c r="D29" s="159"/>
      <c r="E29" s="159"/>
      <c r="F29" s="159"/>
      <c r="G29" s="159"/>
      <c r="H29" s="160"/>
      <c r="I29" s="159">
        <v>6</v>
      </c>
      <c r="J29" s="159"/>
      <c r="K29" s="161">
        <f t="shared" si="0"/>
        <v>42</v>
      </c>
      <c r="L29" s="344"/>
      <c r="M29" s="485"/>
      <c r="N29" s="364"/>
      <c r="O29" s="342"/>
      <c r="P29" s="485"/>
    </row>
    <row r="30" spans="1:28" ht="12.75" customHeight="1">
      <c r="A30" s="279" t="s">
        <v>220</v>
      </c>
      <c r="B30" s="257" t="s">
        <v>207</v>
      </c>
      <c r="C30" s="162">
        <v>50</v>
      </c>
      <c r="D30" s="162">
        <v>2</v>
      </c>
      <c r="E30" s="162"/>
      <c r="F30" s="162"/>
      <c r="G30" s="162">
        <v>1</v>
      </c>
      <c r="H30" s="163"/>
      <c r="I30" s="162">
        <v>11</v>
      </c>
      <c r="J30" s="162">
        <v>13</v>
      </c>
      <c r="K30" s="164">
        <f t="shared" si="0"/>
        <v>77</v>
      </c>
      <c r="L30" s="347">
        <v>74</v>
      </c>
      <c r="M30" s="486">
        <f>IF(ISERROR(K30/L30),"",(K30/L30))</f>
        <v>1.0405405405405406</v>
      </c>
      <c r="N30" s="363">
        <v>144</v>
      </c>
      <c r="O30" s="341">
        <v>131</v>
      </c>
      <c r="P30" s="486">
        <f>IF(ISERROR(N30/O30),"",(N30/O30))</f>
        <v>1.0992366412213741</v>
      </c>
    </row>
    <row r="31" spans="1:28" s="251" customFormat="1" ht="12.75" customHeight="1">
      <c r="A31" s="279"/>
      <c r="B31" s="258" t="s">
        <v>209</v>
      </c>
      <c r="C31" s="159">
        <v>36</v>
      </c>
      <c r="D31" s="159">
        <v>2</v>
      </c>
      <c r="E31" s="159"/>
      <c r="F31" s="159"/>
      <c r="G31" s="159"/>
      <c r="H31" s="160"/>
      <c r="I31" s="159">
        <v>6</v>
      </c>
      <c r="J31" s="159">
        <v>1</v>
      </c>
      <c r="K31" s="161">
        <f t="shared" si="0"/>
        <v>45</v>
      </c>
      <c r="L31" s="344"/>
      <c r="M31" s="485"/>
      <c r="N31" s="364"/>
      <c r="O31" s="342"/>
      <c r="P31" s="485"/>
    </row>
    <row r="32" spans="1:28" ht="12.75" customHeight="1">
      <c r="A32" s="259" t="s">
        <v>13</v>
      </c>
      <c r="B32" s="256" t="s">
        <v>207</v>
      </c>
      <c r="C32" s="162">
        <v>11</v>
      </c>
      <c r="D32" s="162">
        <v>2</v>
      </c>
      <c r="E32" s="162">
        <v>1188</v>
      </c>
      <c r="F32" s="162">
        <v>3</v>
      </c>
      <c r="G32" s="162">
        <v>9</v>
      </c>
      <c r="H32" s="163"/>
      <c r="I32" s="162">
        <v>2</v>
      </c>
      <c r="J32" s="162"/>
      <c r="K32" s="164">
        <f t="shared" si="0"/>
        <v>1215</v>
      </c>
      <c r="L32" s="347">
        <v>1087</v>
      </c>
      <c r="M32" s="486">
        <f>IF(ISERROR(K32/L32),"",(K32/L32))</f>
        <v>1.1177552897884084</v>
      </c>
      <c r="N32" s="363">
        <v>2227</v>
      </c>
      <c r="O32" s="341">
        <v>1983</v>
      </c>
      <c r="P32" s="486">
        <f>IF(ISERROR(N32/O32),"",(N32/O32))</f>
        <v>1.1230458900655573</v>
      </c>
    </row>
    <row r="33" spans="1:17" s="251" customFormat="1" ht="12.75" customHeight="1" thickBot="1">
      <c r="A33" s="261" t="s">
        <v>221</v>
      </c>
      <c r="B33" s="256" t="s">
        <v>209</v>
      </c>
      <c r="C33" s="176">
        <v>4</v>
      </c>
      <c r="D33" s="176">
        <v>2</v>
      </c>
      <c r="E33" s="176"/>
      <c r="F33" s="176"/>
      <c r="G33" s="176"/>
      <c r="H33" s="177"/>
      <c r="I33" s="176"/>
      <c r="J33" s="176"/>
      <c r="K33" s="178">
        <f t="shared" si="0"/>
        <v>6</v>
      </c>
      <c r="L33" s="343"/>
      <c r="M33" s="488"/>
      <c r="N33" s="391"/>
      <c r="O33" s="399"/>
      <c r="P33" s="489"/>
    </row>
    <row r="34" spans="1:17" ht="12.75" customHeight="1">
      <c r="A34" s="392" t="s">
        <v>222</v>
      </c>
      <c r="B34" s="262" t="s">
        <v>207</v>
      </c>
      <c r="C34" s="179">
        <f t="shared" ref="C34:K35" si="1">C6+C8+C10+C12+C14+C16+C18+C20+C22+C24+C26+C28+C30+C32</f>
        <v>485</v>
      </c>
      <c r="D34" s="179">
        <f t="shared" si="1"/>
        <v>54</v>
      </c>
      <c r="E34" s="179">
        <f t="shared" si="1"/>
        <v>7356</v>
      </c>
      <c r="F34" s="179">
        <f t="shared" si="1"/>
        <v>571</v>
      </c>
      <c r="G34" s="179">
        <f t="shared" si="1"/>
        <v>3312</v>
      </c>
      <c r="H34" s="179">
        <f t="shared" si="1"/>
        <v>0</v>
      </c>
      <c r="I34" s="179">
        <f t="shared" si="1"/>
        <v>292</v>
      </c>
      <c r="J34" s="179">
        <f t="shared" si="1"/>
        <v>13</v>
      </c>
      <c r="K34" s="180">
        <f t="shared" si="1"/>
        <v>12083</v>
      </c>
      <c r="L34" s="389">
        <f>SUM(L6:L33)</f>
        <v>10953</v>
      </c>
      <c r="M34" s="492">
        <f>IF(ISERROR(K34/L34),"",(K34/L34))</f>
        <v>1.1031680818040719</v>
      </c>
      <c r="N34" s="396">
        <f>SUM(N6:N33)</f>
        <v>23290</v>
      </c>
      <c r="O34" s="398">
        <f>SUM(O6:O33)</f>
        <v>21907</v>
      </c>
      <c r="P34" s="490">
        <f>IF(ISERROR(N34/O34),"",(N34/O34))</f>
        <v>1.0631305062308851</v>
      </c>
      <c r="Q34" s="253"/>
    </row>
    <row r="35" spans="1:17" ht="12.75" customHeight="1" thickBot="1">
      <c r="A35" s="393"/>
      <c r="B35" s="263" t="s">
        <v>209</v>
      </c>
      <c r="C35" s="181">
        <f t="shared" si="1"/>
        <v>225</v>
      </c>
      <c r="D35" s="181">
        <f t="shared" si="1"/>
        <v>38</v>
      </c>
      <c r="E35" s="181">
        <f t="shared" si="1"/>
        <v>6</v>
      </c>
      <c r="F35" s="181">
        <f t="shared" si="1"/>
        <v>21</v>
      </c>
      <c r="G35" s="181">
        <f t="shared" si="1"/>
        <v>21</v>
      </c>
      <c r="H35" s="181">
        <f t="shared" si="1"/>
        <v>0</v>
      </c>
      <c r="I35" s="181">
        <f t="shared" si="1"/>
        <v>127</v>
      </c>
      <c r="J35" s="181">
        <f t="shared" si="1"/>
        <v>1</v>
      </c>
      <c r="K35" s="182">
        <f t="shared" si="1"/>
        <v>439</v>
      </c>
      <c r="L35" s="390"/>
      <c r="M35" s="489"/>
      <c r="N35" s="397"/>
      <c r="O35" s="399"/>
      <c r="P35" s="491"/>
      <c r="Q35" s="253"/>
    </row>
    <row r="36" spans="1:17" ht="12.75" customHeight="1">
      <c r="A36" s="379" t="s">
        <v>223</v>
      </c>
      <c r="B36" s="380"/>
      <c r="C36" s="171">
        <v>435</v>
      </c>
      <c r="D36" s="171">
        <v>29</v>
      </c>
      <c r="E36" s="171">
        <v>7050</v>
      </c>
      <c r="F36" s="171">
        <v>457</v>
      </c>
      <c r="G36" s="171">
        <v>2659</v>
      </c>
      <c r="H36" s="183"/>
      <c r="I36" s="171">
        <v>308</v>
      </c>
      <c r="J36" s="171">
        <v>15</v>
      </c>
      <c r="K36" s="184">
        <f>SUM(C36:J36)</f>
        <v>10953</v>
      </c>
      <c r="L36" s="185"/>
      <c r="M36" s="186"/>
      <c r="N36" s="187"/>
      <c r="O36" s="188"/>
      <c r="P36" s="189"/>
    </row>
    <row r="37" spans="1:17" ht="12.75" customHeight="1">
      <c r="A37" s="381" t="s">
        <v>224</v>
      </c>
      <c r="B37" s="382"/>
      <c r="C37" s="267">
        <f t="shared" ref="C37:K37" si="2">IF(ISERROR(C34/C36),"",(C34/C36))</f>
        <v>1.1149425287356323</v>
      </c>
      <c r="D37" s="267">
        <f t="shared" si="2"/>
        <v>1.8620689655172413</v>
      </c>
      <c r="E37" s="267">
        <f t="shared" si="2"/>
        <v>1.0434042553191489</v>
      </c>
      <c r="F37" s="267">
        <f t="shared" si="2"/>
        <v>1.2494529540481401</v>
      </c>
      <c r="G37" s="267">
        <f t="shared" si="2"/>
        <v>1.2455810455058292</v>
      </c>
      <c r="H37" s="267" t="str">
        <f t="shared" si="2"/>
        <v/>
      </c>
      <c r="I37" s="267">
        <f t="shared" si="2"/>
        <v>0.94805194805194803</v>
      </c>
      <c r="J37" s="267">
        <f t="shared" si="2"/>
        <v>0.8666666666666667</v>
      </c>
      <c r="K37" s="268">
        <f t="shared" si="2"/>
        <v>1.1031680818040719</v>
      </c>
      <c r="L37" s="190"/>
      <c r="M37" s="191"/>
      <c r="N37" s="192"/>
      <c r="O37" s="193"/>
      <c r="P37" s="190"/>
    </row>
    <row r="38" spans="1:17" ht="12.75" customHeight="1">
      <c r="A38" s="385" t="s">
        <v>225</v>
      </c>
      <c r="B38" s="386"/>
      <c r="C38" s="158">
        <v>436</v>
      </c>
      <c r="D38" s="158">
        <v>26</v>
      </c>
      <c r="E38" s="158">
        <v>6817</v>
      </c>
      <c r="F38" s="158">
        <v>535</v>
      </c>
      <c r="G38" s="158">
        <v>3142</v>
      </c>
      <c r="H38" s="194"/>
      <c r="I38" s="158">
        <v>242</v>
      </c>
      <c r="J38" s="158">
        <v>9</v>
      </c>
      <c r="K38" s="195">
        <f>SUM(C38:J38)</f>
        <v>11207</v>
      </c>
      <c r="L38" s="196"/>
      <c r="M38" s="197"/>
      <c r="N38" s="198"/>
      <c r="O38" s="199"/>
      <c r="P38" s="200"/>
    </row>
    <row r="39" spans="1:17" ht="12.75" customHeight="1">
      <c r="A39" s="381" t="s">
        <v>226</v>
      </c>
      <c r="B39" s="382"/>
      <c r="C39" s="267">
        <f t="shared" ref="C39:K39" si="3">IF(ISERROR(C34/C38),"",(C34/C38))</f>
        <v>1.1123853211009174</v>
      </c>
      <c r="D39" s="267">
        <f t="shared" si="3"/>
        <v>2.0769230769230771</v>
      </c>
      <c r="E39" s="267">
        <f t="shared" si="3"/>
        <v>1.0790670382866363</v>
      </c>
      <c r="F39" s="267">
        <f t="shared" si="3"/>
        <v>1.0672897196261681</v>
      </c>
      <c r="G39" s="267">
        <f t="shared" si="3"/>
        <v>1.0541056651814131</v>
      </c>
      <c r="H39" s="267" t="str">
        <f t="shared" si="3"/>
        <v/>
      </c>
      <c r="I39" s="267">
        <f t="shared" si="3"/>
        <v>1.2066115702479339</v>
      </c>
      <c r="J39" s="267">
        <f t="shared" si="3"/>
        <v>1.4444444444444444</v>
      </c>
      <c r="K39" s="268">
        <f t="shared" si="3"/>
        <v>1.0781654323190863</v>
      </c>
      <c r="L39" s="201"/>
      <c r="M39" s="191"/>
      <c r="N39" s="202"/>
      <c r="O39" s="193"/>
      <c r="P39" s="190"/>
    </row>
    <row r="40" spans="1:17" ht="12.75" customHeight="1">
      <c r="A40" s="385" t="s">
        <v>227</v>
      </c>
      <c r="B40" s="386"/>
      <c r="C40" s="203">
        <v>921</v>
      </c>
      <c r="D40" s="158">
        <v>80</v>
      </c>
      <c r="E40" s="158">
        <v>14173</v>
      </c>
      <c r="F40" s="158">
        <v>1106</v>
      </c>
      <c r="G40" s="158">
        <v>6454</v>
      </c>
      <c r="H40" s="194"/>
      <c r="I40" s="158">
        <v>534</v>
      </c>
      <c r="J40" s="158">
        <v>22</v>
      </c>
      <c r="K40" s="195">
        <f>SUM(C40:J40)</f>
        <v>23290</v>
      </c>
      <c r="L40" s="204"/>
      <c r="M40" s="197"/>
      <c r="N40" s="198"/>
      <c r="O40" s="199"/>
      <c r="P40" s="200"/>
    </row>
    <row r="41" spans="1:17" ht="12.75" customHeight="1">
      <c r="A41" s="379" t="s">
        <v>228</v>
      </c>
      <c r="B41" s="380"/>
      <c r="C41" s="171">
        <v>807</v>
      </c>
      <c r="D41" s="171">
        <v>70</v>
      </c>
      <c r="E41" s="171">
        <v>13832</v>
      </c>
      <c r="F41" s="171">
        <v>1072</v>
      </c>
      <c r="G41" s="171">
        <v>5536</v>
      </c>
      <c r="H41" s="183"/>
      <c r="I41" s="171">
        <v>548</v>
      </c>
      <c r="J41" s="171">
        <v>42</v>
      </c>
      <c r="K41" s="205">
        <f>SUM(C41:J41)</f>
        <v>21907</v>
      </c>
      <c r="L41" s="206"/>
      <c r="M41" s="186"/>
      <c r="N41" s="187"/>
      <c r="O41" s="207"/>
      <c r="P41" s="189"/>
    </row>
    <row r="42" spans="1:17" ht="12.75" customHeight="1">
      <c r="A42" s="377" t="s">
        <v>229</v>
      </c>
      <c r="B42" s="378"/>
      <c r="C42" s="269">
        <f t="shared" ref="C42:K42" si="4">IF(ISERROR(C40/C41),"",(C40/C41))</f>
        <v>1.1412639405204461</v>
      </c>
      <c r="D42" s="269">
        <f t="shared" si="4"/>
        <v>1.1428571428571428</v>
      </c>
      <c r="E42" s="269">
        <f t="shared" si="4"/>
        <v>1.0246529786003471</v>
      </c>
      <c r="F42" s="269">
        <f t="shared" si="4"/>
        <v>1.0317164179104477</v>
      </c>
      <c r="G42" s="269">
        <f t="shared" si="4"/>
        <v>1.1658236994219653</v>
      </c>
      <c r="H42" s="269" t="str">
        <f t="shared" si="4"/>
        <v/>
      </c>
      <c r="I42" s="269">
        <f t="shared" si="4"/>
        <v>0.97445255474452552</v>
      </c>
      <c r="J42" s="269">
        <f t="shared" si="4"/>
        <v>0.52380952380952384</v>
      </c>
      <c r="K42" s="270">
        <f t="shared" si="4"/>
        <v>1.0631305062308851</v>
      </c>
      <c r="L42" s="201"/>
      <c r="M42" s="193"/>
      <c r="N42" s="202"/>
      <c r="O42" s="193"/>
      <c r="P42" s="190"/>
    </row>
    <row r="43" spans="1:17" ht="21.75" customHeight="1">
      <c r="A43" s="147"/>
      <c r="B43" s="147"/>
      <c r="C43" s="148" t="s">
        <v>502</v>
      </c>
      <c r="K43" s="360" t="s">
        <v>451</v>
      </c>
      <c r="L43" s="360"/>
      <c r="M43" s="360"/>
      <c r="N43" s="360"/>
      <c r="O43" s="360"/>
      <c r="P43" s="360"/>
    </row>
    <row r="44" spans="1:17">
      <c r="A44" s="127"/>
      <c r="B44" s="127"/>
    </row>
  </sheetData>
  <sheetProtection selectLockedCells="1" selectUnlockedCells="1"/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10:L11"/>
    <mergeCell ref="M10:M11"/>
    <mergeCell ref="N10:N11"/>
    <mergeCell ref="O8:O9"/>
    <mergeCell ref="P8:P9"/>
    <mergeCell ref="O10:O11"/>
    <mergeCell ref="P10:P11"/>
    <mergeCell ref="L8:L9"/>
    <mergeCell ref="M8:M9"/>
    <mergeCell ref="N8:N9"/>
    <mergeCell ref="L6:L7"/>
    <mergeCell ref="M6:M7"/>
    <mergeCell ref="N6:N7"/>
    <mergeCell ref="O6:O7"/>
    <mergeCell ref="P6:P7"/>
    <mergeCell ref="O14:O15"/>
    <mergeCell ref="P14:P15"/>
    <mergeCell ref="L12:L13"/>
    <mergeCell ref="L14:L15"/>
    <mergeCell ref="M14:M15"/>
    <mergeCell ref="N14:N15"/>
    <mergeCell ref="M12:M13"/>
    <mergeCell ref="N12:N13"/>
    <mergeCell ref="O12:O13"/>
    <mergeCell ref="P12:P13"/>
    <mergeCell ref="L16:L17"/>
    <mergeCell ref="M16:M17"/>
    <mergeCell ref="N16:N17"/>
    <mergeCell ref="O20:O21"/>
    <mergeCell ref="P20:P21"/>
    <mergeCell ref="L18:L19"/>
    <mergeCell ref="M18:M19"/>
    <mergeCell ref="N18:N19"/>
    <mergeCell ref="O16:O17"/>
    <mergeCell ref="P16:P17"/>
    <mergeCell ref="O18:O19"/>
    <mergeCell ref="P18:P19"/>
    <mergeCell ref="O22:O23"/>
    <mergeCell ref="P22:P23"/>
    <mergeCell ref="L20:L21"/>
    <mergeCell ref="L22:L23"/>
    <mergeCell ref="M22:M23"/>
    <mergeCell ref="N22:N23"/>
    <mergeCell ref="M20:M21"/>
    <mergeCell ref="N20:N21"/>
    <mergeCell ref="L24:L25"/>
    <mergeCell ref="M24:M25"/>
    <mergeCell ref="N24:N25"/>
    <mergeCell ref="O28:O29"/>
    <mergeCell ref="P28:P29"/>
    <mergeCell ref="L26:L27"/>
    <mergeCell ref="M26:M27"/>
    <mergeCell ref="N26:N27"/>
    <mergeCell ref="O24:O25"/>
    <mergeCell ref="P24:P25"/>
    <mergeCell ref="O26:O27"/>
    <mergeCell ref="P26:P27"/>
    <mergeCell ref="O30:O31"/>
    <mergeCell ref="P30:P31"/>
    <mergeCell ref="L28:L29"/>
    <mergeCell ref="L30:L31"/>
    <mergeCell ref="M30:M31"/>
    <mergeCell ref="N30:N31"/>
    <mergeCell ref="M28:M29"/>
    <mergeCell ref="N28:N29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1" priority="1" stopIfTrue="1">
      <formula>MOD(ROW(),2)=1</formula>
    </cfRule>
  </conditionalFormatting>
  <dataValidations count="1">
    <dataValidation type="list" allowBlank="1" showInputMessage="1" showErrorMessage="1" sqref="P3" xr:uid="{E30C8C82-1797-4F91-994D-DDAFC4989E6D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FC59-BD7D-4A62-928B-82A68A7A3692}">
  <sheetPr>
    <tabColor rgb="FFFF0000"/>
    <pageSetUpPr fitToPage="1"/>
  </sheetPr>
  <dimension ref="A1:AH180"/>
  <sheetViews>
    <sheetView showGridLines="0" showZeros="0" tabSelected="1" view="pageBreakPreview" zoomScale="90" zoomScaleNormal="100" zoomScaleSheetLayoutView="80" workbookViewId="0">
      <pane xSplit="1" ySplit="4" topLeftCell="B5" activePane="bottomRight" state="frozen"/>
      <selection activeCell="V85" sqref="V85"/>
      <selection pane="topRight" activeCell="V85" sqref="V85"/>
      <selection pane="bottomLeft" activeCell="V85" sqref="V85"/>
      <selection pane="bottomRight" activeCell="B5" sqref="B5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26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62"/>
      <c r="AE1" s="72"/>
      <c r="AF1" s="72"/>
      <c r="AG1" s="72"/>
    </row>
    <row r="2" spans="1:34" ht="14.25" customHeight="1">
      <c r="A2" s="72"/>
      <c r="B2" s="312" t="s">
        <v>1</v>
      </c>
      <c r="C2" s="312"/>
      <c r="D2" s="312"/>
      <c r="E2" s="31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313" t="s">
        <v>163</v>
      </c>
      <c r="AB2" s="313"/>
      <c r="AC2" s="313"/>
      <c r="AD2" s="125" t="s">
        <v>533</v>
      </c>
      <c r="AE2" s="72"/>
      <c r="AF2" s="72"/>
      <c r="AG2" s="72"/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>
        <f>SUM(車種別台数表25.12:車種別台数表25.01!C5)</f>
        <v>0</v>
      </c>
      <c r="D5" s="49"/>
      <c r="E5" s="78">
        <f>SUM(車種別台数表25.12:車種別台数表25.01!E5)</f>
        <v>0</v>
      </c>
      <c r="F5" s="49" t="s">
        <v>18</v>
      </c>
      <c r="G5" s="78">
        <f>SUM(車種別台数表25.12:車種別台数表25.01!G5)</f>
        <v>663</v>
      </c>
      <c r="H5" s="49"/>
      <c r="I5" s="78">
        <f>SUM(車種別台数表25.12:車種別台数表25.01!I5)</f>
        <v>0</v>
      </c>
      <c r="J5" s="49" t="s">
        <v>322</v>
      </c>
      <c r="K5" s="78">
        <f>SUM(車種別台数表25.12:車種別台数表25.01!K5)</f>
        <v>646</v>
      </c>
      <c r="L5" s="49" t="s">
        <v>323</v>
      </c>
      <c r="M5" s="78">
        <f>SUM(車種別台数表25.12:車種別台数表25.01!M5)</f>
        <v>16</v>
      </c>
      <c r="N5" s="49" t="s">
        <v>215</v>
      </c>
      <c r="O5" s="78">
        <f>SUM(車種別台数表25.12:車種別台数表25.01!O5)</f>
        <v>0</v>
      </c>
      <c r="P5" s="49" t="s">
        <v>324</v>
      </c>
      <c r="Q5" s="78">
        <f>SUM(車種別台数表25.12:車種別台数表25.01!Q5)</f>
        <v>178</v>
      </c>
      <c r="R5" s="49" t="s">
        <v>448</v>
      </c>
      <c r="S5" s="78">
        <f>SUM(車種別台数表25.12:車種別台数表25.01!S5)</f>
        <v>1</v>
      </c>
      <c r="T5" s="49" t="s">
        <v>429</v>
      </c>
      <c r="U5" s="78">
        <f>SUM(車種別台数表25.12:車種別台数表25.01!U5)</f>
        <v>19</v>
      </c>
      <c r="V5" s="49" t="s">
        <v>331</v>
      </c>
      <c r="W5" s="78">
        <f>SUM(車種別台数表25.12:車種別台数表25.01!W5)</f>
        <v>108</v>
      </c>
      <c r="X5" s="49" t="s">
        <v>326</v>
      </c>
      <c r="Y5" s="78">
        <f>SUM(車種別台数表25.12:車種別台数表25.01!Y5)</f>
        <v>68</v>
      </c>
      <c r="Z5" s="50"/>
      <c r="AA5" s="78">
        <f>SUM(車種別台数表25.12:車種別台数表25.01!AA5)</f>
        <v>0</v>
      </c>
      <c r="AB5" s="49"/>
      <c r="AC5" s="78">
        <f>SUM(車種別台数表25.12:車種別台数表25.01!AC5)</f>
        <v>0</v>
      </c>
      <c r="AD5" s="79"/>
      <c r="AE5" s="80"/>
      <c r="AF5" s="72"/>
      <c r="AH5" s="22">
        <v>2011.01</v>
      </c>
    </row>
    <row r="6" spans="1:34" ht="15.75" customHeight="1">
      <c r="A6" s="81"/>
      <c r="B6" s="49"/>
      <c r="C6" s="78">
        <f>SUM(車種別台数表25.12:車種別台数表25.01!C6)</f>
        <v>0</v>
      </c>
      <c r="D6" s="49"/>
      <c r="E6" s="78">
        <f>SUM(車種別台数表25.12:車種別台数表25.01!E6)</f>
        <v>0</v>
      </c>
      <c r="F6" s="49"/>
      <c r="G6" s="78">
        <f>SUM(車種別台数表25.12:車種別台数表25.01!G6)</f>
        <v>0</v>
      </c>
      <c r="H6" s="49"/>
      <c r="I6" s="78">
        <f>SUM(車種別台数表25.12:車種別台数表25.01!I6)</f>
        <v>0</v>
      </c>
      <c r="J6" s="49" t="s">
        <v>315</v>
      </c>
      <c r="K6" s="78">
        <f>SUM(車種別台数表25.12:車種別台数表25.01!K6)</f>
        <v>482</v>
      </c>
      <c r="L6" s="49"/>
      <c r="M6" s="78">
        <f>SUM(車種別台数表25.12:車種別台数表25.01!M6)</f>
        <v>0</v>
      </c>
      <c r="N6" s="49"/>
      <c r="O6" s="78">
        <f>SUM(車種別台数表25.12:車種別台数表25.01!O6)</f>
        <v>0</v>
      </c>
      <c r="P6" s="49" t="s">
        <v>327</v>
      </c>
      <c r="Q6" s="78">
        <f>SUM(車種別台数表25.12:車種別台数表25.01!Q6)</f>
        <v>148</v>
      </c>
      <c r="R6" s="49" t="s">
        <v>328</v>
      </c>
      <c r="S6" s="78">
        <f>SUM(車種別台数表25.12:車種別台数表25.01!S6)</f>
        <v>1</v>
      </c>
      <c r="T6" s="50"/>
      <c r="U6" s="78">
        <f>SUM(車種別台数表25.12:車種別台数表25.01!U6)</f>
        <v>0</v>
      </c>
      <c r="V6" s="49" t="s">
        <v>185</v>
      </c>
      <c r="W6" s="78">
        <f>SUM(車種別台数表25.12:車種別台数表25.01!W6)</f>
        <v>12</v>
      </c>
      <c r="X6" s="49"/>
      <c r="Y6" s="78">
        <f>SUM(車種別台数表25.12:車種別台数表25.01!Y6)</f>
        <v>0</v>
      </c>
      <c r="Z6" s="50"/>
      <c r="AA6" s="78">
        <f>SUM(車種別台数表25.12:車種別台数表25.01!AA6)</f>
        <v>0</v>
      </c>
      <c r="AB6" s="49"/>
      <c r="AC6" s="78">
        <f>SUM(車種別台数表25.12:車種別台数表25.01!AC6)</f>
        <v>0</v>
      </c>
      <c r="AD6" s="79"/>
      <c r="AE6" s="82"/>
      <c r="AF6" s="72"/>
      <c r="AH6" s="22">
        <v>2011.02</v>
      </c>
    </row>
    <row r="7" spans="1:34" ht="15.75" customHeight="1">
      <c r="A7" s="83"/>
      <c r="B7" s="49"/>
      <c r="C7" s="78">
        <f>SUM(車種別台数表25.12:車種別台数表25.01!C7)</f>
        <v>0</v>
      </c>
      <c r="D7" s="49"/>
      <c r="E7" s="78">
        <f>SUM(車種別台数表25.12:車種別台数表25.01!E7)</f>
        <v>0</v>
      </c>
      <c r="F7" s="49"/>
      <c r="G7" s="78">
        <f>SUM(車種別台数表25.12:車種別台数表25.01!G7)</f>
        <v>0</v>
      </c>
      <c r="H7" s="49"/>
      <c r="I7" s="78">
        <f>SUM(車種別台数表25.12:車種別台数表25.01!I7)</f>
        <v>0</v>
      </c>
      <c r="J7" s="49" t="s">
        <v>329</v>
      </c>
      <c r="K7" s="78">
        <f>SUM(車種別台数表25.12:車種別台数表25.01!K7)</f>
        <v>20</v>
      </c>
      <c r="L7" s="49"/>
      <c r="M7" s="78">
        <f>SUM(車種別台数表25.12:車種別台数表25.01!M7)</f>
        <v>0</v>
      </c>
      <c r="N7" s="49"/>
      <c r="O7" s="78">
        <f>SUM(車種別台数表25.12:車種別台数表25.01!O7)</f>
        <v>0</v>
      </c>
      <c r="P7" s="49"/>
      <c r="Q7" s="78">
        <f>SUM(車種別台数表25.12:車種別台数表25.01!Q7)</f>
        <v>0</v>
      </c>
      <c r="R7" s="49" t="s">
        <v>330</v>
      </c>
      <c r="S7" s="78">
        <f>SUM(車種別台数表25.12:車種別台数表25.01!S7)</f>
        <v>5</v>
      </c>
      <c r="T7" s="49"/>
      <c r="U7" s="78">
        <f>SUM(車種別台数表25.12:車種別台数表25.01!U7)</f>
        <v>0</v>
      </c>
      <c r="V7" s="49" t="s">
        <v>186</v>
      </c>
      <c r="W7" s="78">
        <f>SUM(車種別台数表25.12:車種別台数表25.01!W7)</f>
        <v>11</v>
      </c>
      <c r="X7" s="49"/>
      <c r="Y7" s="78">
        <f>SUM(車種別台数表25.12:車種別台数表25.01!Y7)</f>
        <v>0</v>
      </c>
      <c r="Z7" s="49"/>
      <c r="AA7" s="78">
        <f>SUM(車種別台数表25.12:車種別台数表25.01!AA7)</f>
        <v>0</v>
      </c>
      <c r="AB7" s="49"/>
      <c r="AC7" s="78">
        <f>SUM(車種別台数表25.12:車種別台数表25.01!AC7)</f>
        <v>0</v>
      </c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>
        <f>SUM(車種別台数表25.12:車種別台数表25.01!C8)</f>
        <v>0</v>
      </c>
      <c r="D8" s="49"/>
      <c r="E8" s="78">
        <f>SUM(車種別台数表25.12:車種別台数表25.01!E8)</f>
        <v>0</v>
      </c>
      <c r="F8" s="49"/>
      <c r="G8" s="78">
        <f>SUM(車種別台数表25.12:車種別台数表25.01!G8)</f>
        <v>0</v>
      </c>
      <c r="H8" s="49"/>
      <c r="I8" s="78">
        <f>SUM(車種別台数表25.12:車種別台数表25.01!I8)</f>
        <v>0</v>
      </c>
      <c r="J8" s="49"/>
      <c r="K8" s="78">
        <f>SUM(車種別台数表25.12:車種別台数表25.01!K8)</f>
        <v>0</v>
      </c>
      <c r="L8" s="49"/>
      <c r="M8" s="78">
        <f>SUM(車種別台数表25.12:車種別台数表25.01!M8)</f>
        <v>0</v>
      </c>
      <c r="N8" s="49"/>
      <c r="O8" s="78">
        <f>SUM(車種別台数表25.12:車種別台数表25.01!O8)</f>
        <v>0</v>
      </c>
      <c r="P8" s="49"/>
      <c r="Q8" s="78">
        <f>SUM(車種別台数表25.12:車種別台数表25.01!Q8)</f>
        <v>0</v>
      </c>
      <c r="R8" s="49" t="s">
        <v>332</v>
      </c>
      <c r="S8" s="78">
        <f>SUM(車種別台数表25.12:車種別台数表25.01!S8)</f>
        <v>141</v>
      </c>
      <c r="T8" s="49"/>
      <c r="U8" s="78">
        <f>SUM(車種別台数表25.12:車種別台数表25.01!U8)</f>
        <v>0</v>
      </c>
      <c r="V8" s="49" t="s">
        <v>187</v>
      </c>
      <c r="W8" s="78">
        <f>SUM(車種別台数表25.12:車種別台数表25.01!W8)</f>
        <v>275</v>
      </c>
      <c r="X8" s="49"/>
      <c r="Y8" s="78">
        <f>SUM(車種別台数表25.12:車種別台数表25.01!Y8)</f>
        <v>0</v>
      </c>
      <c r="Z8" s="50"/>
      <c r="AA8" s="78">
        <f>SUM(車種別台数表25.12:車種別台数表25.01!AA8)</f>
        <v>0</v>
      </c>
      <c r="AB8" s="49"/>
      <c r="AC8" s="78">
        <f>SUM(車種別台数表25.12:車種別台数表25.01!AC8)</f>
        <v>0</v>
      </c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>
        <f>SUM(車種別台数表25.12:車種別台数表25.01!C9)</f>
        <v>0</v>
      </c>
      <c r="D9" s="49"/>
      <c r="E9" s="78">
        <f>SUM(車種別台数表25.12:車種別台数表25.01!E9)</f>
        <v>0</v>
      </c>
      <c r="F9" s="49"/>
      <c r="G9" s="78">
        <f>SUM(車種別台数表25.12:車種別台数表25.01!G9)</f>
        <v>0</v>
      </c>
      <c r="H9" s="49"/>
      <c r="I9" s="78">
        <f>SUM(車種別台数表25.12:車種別台数表25.01!I9)</f>
        <v>0</v>
      </c>
      <c r="J9" s="49"/>
      <c r="K9" s="78">
        <f>SUM(車種別台数表25.12:車種別台数表25.01!K9)</f>
        <v>0</v>
      </c>
      <c r="L9" s="49"/>
      <c r="M9" s="78">
        <f>SUM(車種別台数表25.12:車種別台数表25.01!M9)</f>
        <v>0</v>
      </c>
      <c r="N9" s="49"/>
      <c r="O9" s="78">
        <f>SUM(車種別台数表25.12:車種別台数表25.01!O9)</f>
        <v>0</v>
      </c>
      <c r="P9" s="49"/>
      <c r="Q9" s="78">
        <f>SUM(車種別台数表25.12:車種別台数表25.01!Q9)</f>
        <v>0</v>
      </c>
      <c r="R9" s="49" t="s">
        <v>333</v>
      </c>
      <c r="S9" s="78">
        <f>SUM(車種別台数表25.12:車種別台数表25.01!S9)</f>
        <v>22</v>
      </c>
      <c r="T9" s="49"/>
      <c r="U9" s="78">
        <f>SUM(車種別台数表25.12:車種別台数表25.01!U9)</f>
        <v>0</v>
      </c>
      <c r="V9" s="49" t="s">
        <v>188</v>
      </c>
      <c r="W9" s="78">
        <f>SUM(車種別台数表25.12:車種別台数表25.01!W9)</f>
        <v>21</v>
      </c>
      <c r="X9" s="49"/>
      <c r="Y9" s="78">
        <f>SUM(車種別台数表25.12:車種別台数表25.01!Y9)</f>
        <v>0</v>
      </c>
      <c r="Z9" s="50"/>
      <c r="AA9" s="78">
        <f>SUM(車種別台数表25.12:車種別台数表25.01!AA9)</f>
        <v>0</v>
      </c>
      <c r="AB9" s="49"/>
      <c r="AC9" s="78">
        <f>SUM(車種別台数表25.12:車種別台数表25.01!AC9)</f>
        <v>0</v>
      </c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>
        <f>SUM(車種別台数表25.12:車種別台数表25.01!C10)</f>
        <v>0</v>
      </c>
      <c r="D10" s="49"/>
      <c r="E10" s="78">
        <f>SUM(車種別台数表25.12:車種別台数表25.01!E10)</f>
        <v>0</v>
      </c>
      <c r="F10" s="49"/>
      <c r="G10" s="78">
        <f>SUM(車種別台数表25.12:車種別台数表25.01!G10)</f>
        <v>0</v>
      </c>
      <c r="H10" s="49"/>
      <c r="I10" s="78">
        <f>SUM(車種別台数表25.12:車種別台数表25.01!I10)</f>
        <v>0</v>
      </c>
      <c r="J10" s="49"/>
      <c r="K10" s="78">
        <f>SUM(車種別台数表25.12:車種別台数表25.01!K10)</f>
        <v>0</v>
      </c>
      <c r="L10" s="49"/>
      <c r="M10" s="78">
        <f>SUM(車種別台数表25.12:車種別台数表25.01!M10)</f>
        <v>0</v>
      </c>
      <c r="N10" s="49"/>
      <c r="O10" s="78">
        <f>SUM(車種別台数表25.12:車種別台数表25.01!O10)</f>
        <v>0</v>
      </c>
      <c r="P10" s="49"/>
      <c r="Q10" s="78">
        <f>SUM(車種別台数表25.12:車種別台数表25.01!Q10)</f>
        <v>0</v>
      </c>
      <c r="R10" s="49" t="s">
        <v>334</v>
      </c>
      <c r="S10" s="78">
        <f>SUM(車種別台数表25.12:車種別台数表25.01!S10)</f>
        <v>64</v>
      </c>
      <c r="T10" s="49"/>
      <c r="U10" s="78">
        <f>SUM(車種別台数表25.12:車種別台数表25.01!U10)</f>
        <v>0</v>
      </c>
      <c r="V10" s="49" t="s">
        <v>189</v>
      </c>
      <c r="W10" s="78">
        <f>SUM(車種別台数表25.12:車種別台数表25.01!W10)</f>
        <v>266</v>
      </c>
      <c r="X10" s="49"/>
      <c r="Y10" s="78">
        <f>SUM(車種別台数表25.12:車種別台数表25.01!Y10)</f>
        <v>0</v>
      </c>
      <c r="Z10" s="50"/>
      <c r="AA10" s="78">
        <f>SUM(車種別台数表25.12:車種別台数表25.01!AA10)</f>
        <v>0</v>
      </c>
      <c r="AB10" s="49"/>
      <c r="AC10" s="78">
        <f>SUM(車種別台数表25.12:車種別台数表25.01!AC10)</f>
        <v>0</v>
      </c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>
        <f>SUM(車種別台数表25.12:車種別台数表25.01!C11)</f>
        <v>0</v>
      </c>
      <c r="D11" s="49"/>
      <c r="E11" s="78">
        <f>SUM(車種別台数表25.12:車種別台数表25.01!E11)</f>
        <v>0</v>
      </c>
      <c r="F11" s="49"/>
      <c r="G11" s="78">
        <f>SUM(車種別台数表25.12:車種別台数表25.01!G11)</f>
        <v>0</v>
      </c>
      <c r="H11" s="49"/>
      <c r="I11" s="78">
        <f>SUM(車種別台数表25.12:車種別台数表25.01!I11)</f>
        <v>0</v>
      </c>
      <c r="J11" s="49"/>
      <c r="K11" s="78">
        <f>SUM(車種別台数表25.12:車種別台数表25.01!K11)</f>
        <v>0</v>
      </c>
      <c r="L11" s="49"/>
      <c r="M11" s="78">
        <f>SUM(車種別台数表25.12:車種別台数表25.01!M11)</f>
        <v>0</v>
      </c>
      <c r="N11" s="49"/>
      <c r="O11" s="78">
        <f>SUM(車種別台数表25.12:車種別台数表25.01!O11)</f>
        <v>0</v>
      </c>
      <c r="P11" s="49"/>
      <c r="Q11" s="78">
        <f>SUM(車種別台数表25.12:車種別台数表25.01!Q11)</f>
        <v>0</v>
      </c>
      <c r="R11" s="49" t="s">
        <v>338</v>
      </c>
      <c r="S11" s="78">
        <f>SUM(車種別台数表25.12:車種別台数表25.01!S11)</f>
        <v>0</v>
      </c>
      <c r="T11" s="49"/>
      <c r="U11" s="78">
        <f>SUM(車種別台数表25.12:車種別台数表25.01!U11)</f>
        <v>0</v>
      </c>
      <c r="V11" s="49" t="s">
        <v>450</v>
      </c>
      <c r="W11" s="78">
        <f>SUM(車種別台数表25.12:車種別台数表25.01!W11)</f>
        <v>3</v>
      </c>
      <c r="X11" s="49"/>
      <c r="Y11" s="78">
        <f>SUM(車種別台数表25.12:車種別台数表25.01!Y11)</f>
        <v>0</v>
      </c>
      <c r="Z11" s="50"/>
      <c r="AA11" s="78">
        <f>SUM(車種別台数表25.12:車種別台数表25.01!AA11)</f>
        <v>0</v>
      </c>
      <c r="AB11" s="49"/>
      <c r="AC11" s="78">
        <f>SUM(車種別台数表25.12:車種別台数表25.01!AC11)</f>
        <v>0</v>
      </c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>
        <f>SUM(車種別台数表25.12:車種別台数表25.01!C12)</f>
        <v>0</v>
      </c>
      <c r="D12" s="49"/>
      <c r="E12" s="78">
        <f>SUM(車種別台数表25.12:車種別台数表25.01!E12)</f>
        <v>0</v>
      </c>
      <c r="F12" s="49"/>
      <c r="G12" s="78">
        <f>SUM(車種別台数表25.12:車種別台数表25.01!G12)</f>
        <v>0</v>
      </c>
      <c r="H12" s="49"/>
      <c r="I12" s="78">
        <f>SUM(車種別台数表25.12:車種別台数表25.01!I12)</f>
        <v>0</v>
      </c>
      <c r="J12" s="49"/>
      <c r="K12" s="78">
        <f>SUM(車種別台数表25.12:車種別台数表25.01!K12)</f>
        <v>0</v>
      </c>
      <c r="L12" s="49"/>
      <c r="M12" s="78">
        <f>SUM(車種別台数表25.12:車種別台数表25.01!M12)</f>
        <v>0</v>
      </c>
      <c r="N12" s="49"/>
      <c r="O12" s="78">
        <f>SUM(車種別台数表25.12:車種別台数表25.01!O12)</f>
        <v>0</v>
      </c>
      <c r="P12" s="49"/>
      <c r="Q12" s="78">
        <f>SUM(車種別台数表25.12:車種別台数表25.01!Q12)</f>
        <v>0</v>
      </c>
      <c r="R12" s="50"/>
      <c r="S12" s="78">
        <f>SUM(車種別台数表25.12:車種別台数表25.01!S12)</f>
        <v>0</v>
      </c>
      <c r="T12" s="49"/>
      <c r="U12" s="78">
        <f>SUM(車種別台数表25.12:車種別台数表25.01!U12)</f>
        <v>0</v>
      </c>
      <c r="V12" s="52" t="s">
        <v>190</v>
      </c>
      <c r="W12" s="78">
        <f>SUM(車種別台数表25.12:車種別台数表25.01!W12)</f>
        <v>7</v>
      </c>
      <c r="X12" s="49"/>
      <c r="Y12" s="78">
        <f>SUM(車種別台数表25.12:車種別台数表25.01!Y12)</f>
        <v>0</v>
      </c>
      <c r="Z12" s="50"/>
      <c r="AA12" s="78">
        <f>SUM(車種別台数表25.12:車種別台数表25.01!AA12)</f>
        <v>0</v>
      </c>
      <c r="AB12" s="49"/>
      <c r="AC12" s="78">
        <f>SUM(車種別台数表25.12:車種別台数表25.01!AC12)</f>
        <v>0</v>
      </c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>
        <f>SUM(車種別台数表25.12:車種別台数表25.01!C13)</f>
        <v>0</v>
      </c>
      <c r="D13" s="49"/>
      <c r="E13" s="78">
        <f>SUM(車種別台数表25.12:車種別台数表25.01!E13)</f>
        <v>0</v>
      </c>
      <c r="F13" s="49"/>
      <c r="G13" s="78">
        <f>SUM(車種別台数表25.12:車種別台数表25.01!G13)</f>
        <v>0</v>
      </c>
      <c r="H13" s="49"/>
      <c r="I13" s="78">
        <f>SUM(車種別台数表25.12:車種別台数表25.01!I13)</f>
        <v>0</v>
      </c>
      <c r="J13" s="49"/>
      <c r="K13" s="78">
        <f>SUM(車種別台数表25.12:車種別台数表25.01!K13)</f>
        <v>0</v>
      </c>
      <c r="L13" s="49"/>
      <c r="M13" s="78">
        <f>SUM(車種別台数表25.12:車種別台数表25.01!M13)</f>
        <v>0</v>
      </c>
      <c r="N13" s="49"/>
      <c r="O13" s="78">
        <f>SUM(車種別台数表25.12:車種別台数表25.01!O13)</f>
        <v>0</v>
      </c>
      <c r="P13" s="49"/>
      <c r="Q13" s="78">
        <f>SUM(車種別台数表25.12:車種別台数表25.01!Q13)</f>
        <v>0</v>
      </c>
      <c r="R13" s="49"/>
      <c r="S13" s="78">
        <f>SUM(車種別台数表25.12:車種別台数表25.01!S13)</f>
        <v>0</v>
      </c>
      <c r="T13" s="49"/>
      <c r="U13" s="78">
        <f>SUM(車種別台数表25.12:車種別台数表25.01!U13)</f>
        <v>0</v>
      </c>
      <c r="V13" s="49" t="s">
        <v>114</v>
      </c>
      <c r="W13" s="78">
        <f>SUM(車種別台数表25.12:車種別台数表25.01!W13)</f>
        <v>6</v>
      </c>
      <c r="X13" s="49"/>
      <c r="Y13" s="78">
        <f>SUM(車種別台数表25.12:車種別台数表25.01!Y13)</f>
        <v>0</v>
      </c>
      <c r="Z13" s="50"/>
      <c r="AA13" s="78">
        <f>SUM(車種別台数表25.12:車種別台数表25.01!AA13)</f>
        <v>0</v>
      </c>
      <c r="AB13" s="49"/>
      <c r="AC13" s="78">
        <f>SUM(車種別台数表25.12:車種別台数表25.01!AC13)</f>
        <v>0</v>
      </c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>
        <f>SUM(車種別台数表25.12:車種別台数表25.01!C14)</f>
        <v>0</v>
      </c>
      <c r="D14" s="49"/>
      <c r="E14" s="78">
        <f>SUM(車種別台数表25.12:車種別台数表25.01!E14)</f>
        <v>0</v>
      </c>
      <c r="F14" s="49"/>
      <c r="G14" s="78">
        <f>SUM(車種別台数表25.12:車種別台数表25.01!G14)</f>
        <v>0</v>
      </c>
      <c r="H14" s="49"/>
      <c r="I14" s="78">
        <f>SUM(車種別台数表25.12:車種別台数表25.01!I14)</f>
        <v>0</v>
      </c>
      <c r="J14" s="49"/>
      <c r="K14" s="78">
        <f>SUM(車種別台数表25.12:車種別台数表25.01!K14)</f>
        <v>0</v>
      </c>
      <c r="L14" s="49"/>
      <c r="M14" s="78">
        <f>SUM(車種別台数表25.12:車種別台数表25.01!M14)</f>
        <v>0</v>
      </c>
      <c r="N14" s="49"/>
      <c r="O14" s="78">
        <f>SUM(車種別台数表25.12:車種別台数表25.01!O14)</f>
        <v>0</v>
      </c>
      <c r="P14" s="49"/>
      <c r="Q14" s="78">
        <f>SUM(車種別台数表25.12:車種別台数表25.01!Q14)</f>
        <v>0</v>
      </c>
      <c r="R14" s="50"/>
      <c r="S14" s="78">
        <f>SUM(車種別台数表25.12:車種別台数表25.01!S14)</f>
        <v>0</v>
      </c>
      <c r="T14" s="49"/>
      <c r="U14" s="78">
        <f>SUM(車種別台数表25.12:車種別台数表25.01!U14)</f>
        <v>0</v>
      </c>
      <c r="V14" s="50" t="s">
        <v>287</v>
      </c>
      <c r="W14" s="78">
        <f>SUM(車種別台数表25.12:車種別台数表25.01!W14)</f>
        <v>0</v>
      </c>
      <c r="X14" s="49"/>
      <c r="Y14" s="78">
        <f>SUM(車種別台数表25.12:車種別台数表25.01!Y14)</f>
        <v>0</v>
      </c>
      <c r="Z14" s="50"/>
      <c r="AA14" s="78">
        <f>SUM(車種別台数表25.12:車種別台数表25.01!AA14)</f>
        <v>0</v>
      </c>
      <c r="AB14" s="49"/>
      <c r="AC14" s="78">
        <f>SUM(車種別台数表25.12:車種別台数表25.01!AC14)</f>
        <v>0</v>
      </c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>
        <f>SUM(車種別台数表25.12:車種別台数表25.01!C15)</f>
        <v>0</v>
      </c>
      <c r="D15" s="49"/>
      <c r="E15" s="78">
        <f>SUM(車種別台数表25.12:車種別台数表25.01!E15)</f>
        <v>0</v>
      </c>
      <c r="F15" s="49"/>
      <c r="G15" s="78">
        <f>SUM(車種別台数表25.12:車種別台数表25.01!G15)</f>
        <v>0</v>
      </c>
      <c r="H15" s="49"/>
      <c r="I15" s="78">
        <f>SUM(車種別台数表25.12:車種別台数表25.01!I15)</f>
        <v>0</v>
      </c>
      <c r="J15" s="49"/>
      <c r="K15" s="78">
        <f>SUM(車種別台数表25.12:車種別台数表25.01!K15)</f>
        <v>0</v>
      </c>
      <c r="L15" s="49"/>
      <c r="M15" s="78">
        <f>SUM(車種別台数表25.12:車種別台数表25.01!M15)</f>
        <v>0</v>
      </c>
      <c r="N15" s="49"/>
      <c r="O15" s="78">
        <f>SUM(車種別台数表25.12:車種別台数表25.01!O15)</f>
        <v>0</v>
      </c>
      <c r="P15" s="49"/>
      <c r="Q15" s="78">
        <f>SUM(車種別台数表25.12:車種別台数表25.01!Q15)</f>
        <v>0</v>
      </c>
      <c r="R15" s="49"/>
      <c r="S15" s="78">
        <f>SUM(車種別台数表25.12:車種別台数表25.01!S15)</f>
        <v>0</v>
      </c>
      <c r="T15" s="49"/>
      <c r="U15" s="78">
        <f>SUM(車種別台数表25.12:車種別台数表25.01!U15)</f>
        <v>0</v>
      </c>
      <c r="V15" s="49" t="s">
        <v>34</v>
      </c>
      <c r="W15" s="78">
        <f>SUM(車種別台数表25.12:車種別台数表25.01!W15)</f>
        <v>1</v>
      </c>
      <c r="X15" s="49"/>
      <c r="Y15" s="78">
        <f>SUM(車種別台数表25.12:車種別台数表25.01!Y15)</f>
        <v>0</v>
      </c>
      <c r="Z15" s="50"/>
      <c r="AA15" s="78">
        <f>SUM(車種別台数表25.12:車種別台数表25.01!AA15)</f>
        <v>0</v>
      </c>
      <c r="AB15" s="49"/>
      <c r="AC15" s="78">
        <f>SUM(車種別台数表25.12:車種別台数表25.01!AC15)</f>
        <v>0</v>
      </c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>
        <f>SUM(車種別台数表25.12:車種別台数表25.01!C16)</f>
        <v>0</v>
      </c>
      <c r="D16" s="49"/>
      <c r="E16" s="78">
        <f>SUM(車種別台数表25.12:車種別台数表25.01!E16)</f>
        <v>0</v>
      </c>
      <c r="F16" s="49"/>
      <c r="G16" s="78">
        <f>SUM(車種別台数表25.12:車種別台数表25.01!G16)</f>
        <v>0</v>
      </c>
      <c r="H16" s="49"/>
      <c r="I16" s="78">
        <f>SUM(車種別台数表25.12:車種別台数表25.01!I16)</f>
        <v>0</v>
      </c>
      <c r="J16" s="49"/>
      <c r="K16" s="78">
        <f>SUM(車種別台数表25.12:車種別台数表25.01!K16)</f>
        <v>0</v>
      </c>
      <c r="L16" s="49"/>
      <c r="M16" s="78">
        <f>SUM(車種別台数表25.12:車種別台数表25.01!M16)</f>
        <v>0</v>
      </c>
      <c r="N16" s="49"/>
      <c r="O16" s="78">
        <f>SUM(車種別台数表25.12:車種別台数表25.01!O16)</f>
        <v>0</v>
      </c>
      <c r="P16" s="49"/>
      <c r="Q16" s="78">
        <f>SUM(車種別台数表25.12:車種別台数表25.01!Q16)</f>
        <v>0</v>
      </c>
      <c r="R16" s="49"/>
      <c r="S16" s="78">
        <f>SUM(車種別台数表25.12:車種別台数表25.01!S16)</f>
        <v>0</v>
      </c>
      <c r="T16" s="49"/>
      <c r="U16" s="78">
        <f>SUM(車種別台数表25.12:車種別台数表25.01!U16)</f>
        <v>0</v>
      </c>
      <c r="V16" s="49" t="s">
        <v>504</v>
      </c>
      <c r="W16" s="78">
        <f>SUM(車種別台数表25.12:車種別台数表25.01!W16)</f>
        <v>1</v>
      </c>
      <c r="X16" s="49"/>
      <c r="Y16" s="78">
        <f>SUM(車種別台数表25.12:車種別台数表25.01!Y16)</f>
        <v>0</v>
      </c>
      <c r="Z16" s="50"/>
      <c r="AA16" s="78">
        <f>SUM(車種別台数表25.12:車種別台数表25.01!AA16)</f>
        <v>0</v>
      </c>
      <c r="AB16" s="49"/>
      <c r="AC16" s="78">
        <f>SUM(車種別台数表25.12:車種別台数表25.01!AC16)</f>
        <v>0</v>
      </c>
      <c r="AD16" s="79"/>
      <c r="AE16" s="86" t="s">
        <v>33</v>
      </c>
      <c r="AF16" s="72"/>
    </row>
    <row r="17" spans="1:33" ht="15.75" customHeight="1">
      <c r="A17" s="85"/>
      <c r="B17" s="49"/>
      <c r="C17" s="78">
        <f>SUM(車種別台数表25.12:車種別台数表25.01!C17)</f>
        <v>0</v>
      </c>
      <c r="D17" s="49"/>
      <c r="E17" s="78">
        <f>SUM(車種別台数表25.12:車種別台数表25.01!E17)</f>
        <v>0</v>
      </c>
      <c r="F17" s="49"/>
      <c r="G17" s="78">
        <f>SUM(車種別台数表25.12:車種別台数表25.01!G17)</f>
        <v>0</v>
      </c>
      <c r="H17" s="49"/>
      <c r="I17" s="78">
        <f>SUM(車種別台数表25.12:車種別台数表25.01!I17)</f>
        <v>0</v>
      </c>
      <c r="J17" s="49"/>
      <c r="K17" s="78">
        <f>SUM(車種別台数表25.12:車種別台数表25.01!K17)</f>
        <v>0</v>
      </c>
      <c r="L17" s="49"/>
      <c r="M17" s="78">
        <f>SUM(車種別台数表25.12:車種別台数表25.01!M17)</f>
        <v>0</v>
      </c>
      <c r="N17" s="49"/>
      <c r="O17" s="78">
        <f>SUM(車種別台数表25.12:車種別台数表25.01!O17)</f>
        <v>0</v>
      </c>
      <c r="P17" s="49"/>
      <c r="Q17" s="78">
        <f>SUM(車種別台数表25.12:車種別台数表25.01!Q17)</f>
        <v>0</v>
      </c>
      <c r="R17" s="49"/>
      <c r="S17" s="78">
        <f>SUM(車種別台数表25.12:車種別台数表25.01!S17)</f>
        <v>0</v>
      </c>
      <c r="T17" s="49"/>
      <c r="U17" s="78">
        <f>SUM(車種別台数表25.12:車種別台数表25.01!U17)</f>
        <v>0</v>
      </c>
      <c r="V17" s="49"/>
      <c r="W17" s="78">
        <f>SUM(車種別台数表25.12:車種別台数表25.01!W17)</f>
        <v>0</v>
      </c>
      <c r="X17" s="49"/>
      <c r="Y17" s="78">
        <f>SUM(車種別台数表25.12:車種別台数表25.01!Y17)</f>
        <v>0</v>
      </c>
      <c r="Z17" s="50"/>
      <c r="AA17" s="78">
        <f>SUM(車種別台数表25.12:車種別台数表25.01!AA17)</f>
        <v>0</v>
      </c>
      <c r="AB17" s="49"/>
      <c r="AC17" s="78">
        <f>SUM(車種別台数表25.12:車種別台数表25.01!AC17)</f>
        <v>0</v>
      </c>
      <c r="AD17" s="79"/>
      <c r="AE17" s="86"/>
      <c r="AF17" s="72"/>
    </row>
    <row r="18" spans="1:33" ht="15.75" customHeight="1">
      <c r="A18" s="85"/>
      <c r="B18" s="49"/>
      <c r="C18" s="78">
        <f>SUM(車種別台数表25.12:車種別台数表25.01!C18)</f>
        <v>0</v>
      </c>
      <c r="D18" s="49"/>
      <c r="E18" s="78">
        <f>SUM(車種別台数表25.12:車種別台数表25.01!E18)</f>
        <v>0</v>
      </c>
      <c r="F18" s="49"/>
      <c r="G18" s="78">
        <f>SUM(車種別台数表25.12:車種別台数表25.01!G18)</f>
        <v>0</v>
      </c>
      <c r="H18" s="49"/>
      <c r="I18" s="78">
        <f>SUM(車種別台数表25.12:車種別台数表25.01!I18)</f>
        <v>0</v>
      </c>
      <c r="J18" s="49"/>
      <c r="K18" s="78">
        <f>SUM(車種別台数表25.12:車種別台数表25.01!K18)</f>
        <v>0</v>
      </c>
      <c r="L18" s="49"/>
      <c r="M18" s="78">
        <f>SUM(車種別台数表25.12:車種別台数表25.01!M18)</f>
        <v>0</v>
      </c>
      <c r="N18" s="49"/>
      <c r="O18" s="78">
        <f>SUM(車種別台数表25.12:車種別台数表25.01!O18)</f>
        <v>0</v>
      </c>
      <c r="P18" s="49"/>
      <c r="Q18" s="78">
        <f>SUM(車種別台数表25.12:車種別台数表25.01!Q18)</f>
        <v>0</v>
      </c>
      <c r="R18" s="49"/>
      <c r="S18" s="78">
        <f>SUM(車種別台数表25.12:車種別台数表25.01!S18)</f>
        <v>0</v>
      </c>
      <c r="T18" s="49"/>
      <c r="U18" s="78">
        <f>SUM(車種別台数表25.12:車種別台数表25.01!U18)</f>
        <v>0</v>
      </c>
      <c r="V18" s="49"/>
      <c r="W18" s="78">
        <f>SUM(車種別台数表25.12:車種別台数表25.01!W18)</f>
        <v>0</v>
      </c>
      <c r="X18" s="49"/>
      <c r="Y18" s="78">
        <f>SUM(車種別台数表25.12:車種別台数表25.01!Y18)</f>
        <v>0</v>
      </c>
      <c r="Z18" s="50"/>
      <c r="AA18" s="78">
        <f>SUM(車種別台数表25.12:車種別台数表25.01!AA18)</f>
        <v>0</v>
      </c>
      <c r="AB18" s="49"/>
      <c r="AC18" s="78">
        <f>SUM(車種別台数表25.12:車種別台数表25.01!AC18)</f>
        <v>0</v>
      </c>
      <c r="AD18" s="79"/>
      <c r="AE18" s="86"/>
      <c r="AF18" s="72"/>
    </row>
    <row r="19" spans="1:33" ht="15.75" customHeight="1">
      <c r="A19" s="89"/>
      <c r="B19" s="49"/>
      <c r="C19" s="78">
        <f>SUM(車種別台数表25.12:車種別台数表25.01!C19)</f>
        <v>0</v>
      </c>
      <c r="D19" s="49"/>
      <c r="E19" s="78">
        <f>SUM(車種別台数表25.12:車種別台数表25.01!E19)</f>
        <v>0</v>
      </c>
      <c r="F19" s="49"/>
      <c r="G19" s="78">
        <f>SUM(車種別台数表25.12:車種別台数表25.01!G19)</f>
        <v>0</v>
      </c>
      <c r="H19" s="49"/>
      <c r="I19" s="78">
        <f>SUM(車種別台数表25.12:車種別台数表25.01!I19)</f>
        <v>0</v>
      </c>
      <c r="J19" s="49"/>
      <c r="K19" s="78">
        <f>SUM(車種別台数表25.12:車種別台数表25.01!K19)</f>
        <v>0</v>
      </c>
      <c r="L19" s="49"/>
      <c r="M19" s="78">
        <f>SUM(車種別台数表25.12:車種別台数表25.01!M19)</f>
        <v>0</v>
      </c>
      <c r="N19" s="49"/>
      <c r="O19" s="78">
        <f>SUM(車種別台数表25.12:車種別台数表25.01!O19)</f>
        <v>0</v>
      </c>
      <c r="P19" s="49"/>
      <c r="Q19" s="78">
        <f>SUM(車種別台数表25.12:車種別台数表25.01!Q19)</f>
        <v>0</v>
      </c>
      <c r="R19" s="49"/>
      <c r="S19" s="78">
        <f>SUM(車種別台数表25.12:車種別台数表25.01!S19)</f>
        <v>0</v>
      </c>
      <c r="T19" s="49"/>
      <c r="U19" s="78">
        <f>SUM(車種別台数表25.12:車種別台数表25.01!U19)</f>
        <v>0</v>
      </c>
      <c r="V19" s="49"/>
      <c r="W19" s="78">
        <f>SUM(車種別台数表25.12:車種別台数表25.01!W19)</f>
        <v>0</v>
      </c>
      <c r="X19" s="49"/>
      <c r="Y19" s="78">
        <f>SUM(車種別台数表25.12:車種別台数表25.01!Y19)</f>
        <v>0</v>
      </c>
      <c r="Z19" s="50"/>
      <c r="AA19" s="78">
        <f>SUM(車種別台数表25.12:車種別台数表25.01!AA19)</f>
        <v>0</v>
      </c>
      <c r="AB19" s="49"/>
      <c r="AC19" s="78">
        <f>SUM(車種別台数表25.12:車種別台数表25.01!AC19)</f>
        <v>0</v>
      </c>
      <c r="AD19" s="79"/>
      <c r="AE19" s="90"/>
      <c r="AF19" s="72"/>
    </row>
    <row r="20" spans="1:33" ht="15.75" customHeight="1">
      <c r="A20" s="89"/>
      <c r="B20" s="49"/>
      <c r="C20" s="78">
        <f>SUM(車種別台数表25.12:車種別台数表25.01!C20)</f>
        <v>0</v>
      </c>
      <c r="D20" s="49"/>
      <c r="E20" s="78">
        <f>SUM(車種別台数表25.12:車種別台数表25.01!E20)</f>
        <v>0</v>
      </c>
      <c r="F20" s="49"/>
      <c r="G20" s="78">
        <f>SUM(車種別台数表25.12:車種別台数表25.01!G20)</f>
        <v>0</v>
      </c>
      <c r="H20" s="49"/>
      <c r="I20" s="78">
        <f>SUM(車種別台数表25.12:車種別台数表25.01!I20)</f>
        <v>0</v>
      </c>
      <c r="J20" s="49"/>
      <c r="K20" s="78">
        <f>SUM(車種別台数表25.12:車種別台数表25.01!K20)</f>
        <v>0</v>
      </c>
      <c r="L20" s="49"/>
      <c r="M20" s="78">
        <f>SUM(車種別台数表25.12:車種別台数表25.01!M20)</f>
        <v>0</v>
      </c>
      <c r="N20" s="49"/>
      <c r="O20" s="78">
        <f>SUM(車種別台数表25.12:車種別台数表25.01!O20)</f>
        <v>0</v>
      </c>
      <c r="P20" s="49"/>
      <c r="Q20" s="78">
        <f>SUM(車種別台数表25.12:車種別台数表25.01!Q20)</f>
        <v>0</v>
      </c>
      <c r="R20" s="49"/>
      <c r="S20" s="78">
        <f>SUM(車種別台数表25.12:車種別台数表25.01!S20)</f>
        <v>0</v>
      </c>
      <c r="T20" s="49"/>
      <c r="U20" s="78">
        <f>SUM(車種別台数表25.12:車種別台数表25.01!U20)</f>
        <v>0</v>
      </c>
      <c r="V20" s="49"/>
      <c r="W20" s="78">
        <f>SUM(車種別台数表25.12:車種別台数表25.01!W20)</f>
        <v>0</v>
      </c>
      <c r="X20" s="49"/>
      <c r="Y20" s="78">
        <f>SUM(車種別台数表25.12:車種別台数表25.01!Y20)</f>
        <v>0</v>
      </c>
      <c r="Z20" s="50"/>
      <c r="AA20" s="78">
        <f>SUM(車種別台数表25.12:車種別台数表25.01!AA20)</f>
        <v>0</v>
      </c>
      <c r="AB20" s="49"/>
      <c r="AC20" s="78">
        <f>SUM(車種別台数表25.12:車種別台数表25.01!AC20)</f>
        <v>0</v>
      </c>
      <c r="AD20" s="79"/>
      <c r="AE20" s="90"/>
      <c r="AF20" s="72"/>
    </row>
    <row r="21" spans="1:33" ht="15.75" customHeight="1">
      <c r="A21" s="89"/>
      <c r="B21" s="49"/>
      <c r="C21" s="78">
        <f>SUM(車種別台数表25.12:車種別台数表25.01!C21)</f>
        <v>0</v>
      </c>
      <c r="D21" s="49"/>
      <c r="E21" s="78">
        <f>SUM(車種別台数表25.12:車種別台数表25.01!E21)</f>
        <v>0</v>
      </c>
      <c r="F21" s="49"/>
      <c r="G21" s="78">
        <f>SUM(車種別台数表25.12:車種別台数表25.01!G21)</f>
        <v>0</v>
      </c>
      <c r="H21" s="49"/>
      <c r="I21" s="78">
        <f>SUM(車種別台数表25.12:車種別台数表25.01!I21)</f>
        <v>0</v>
      </c>
      <c r="J21" s="49"/>
      <c r="K21" s="78">
        <f>SUM(車種別台数表25.12:車種別台数表25.01!K21)</f>
        <v>0</v>
      </c>
      <c r="L21" s="49"/>
      <c r="M21" s="78">
        <f>SUM(車種別台数表25.12:車種別台数表25.01!M21)</f>
        <v>0</v>
      </c>
      <c r="N21" s="49"/>
      <c r="O21" s="78">
        <f>SUM(車種別台数表25.12:車種別台数表25.01!O21)</f>
        <v>0</v>
      </c>
      <c r="P21" s="49"/>
      <c r="Q21" s="78">
        <f>SUM(車種別台数表25.12:車種別台数表25.01!Q21)</f>
        <v>0</v>
      </c>
      <c r="R21" s="49"/>
      <c r="S21" s="78">
        <f>SUM(車種別台数表25.12:車種別台数表25.01!S21)</f>
        <v>0</v>
      </c>
      <c r="T21" s="49"/>
      <c r="U21" s="78">
        <f>SUM(車種別台数表25.12:車種別台数表25.01!U21)</f>
        <v>0</v>
      </c>
      <c r="V21" s="72"/>
      <c r="W21" s="78">
        <f>SUM(車種別台数表25.12:車種別台数表25.01!W21)</f>
        <v>0</v>
      </c>
      <c r="X21" s="49"/>
      <c r="Y21" s="78">
        <f>SUM(車種別台数表25.12:車種別台数表25.01!Y21)</f>
        <v>0</v>
      </c>
      <c r="Z21" s="50"/>
      <c r="AA21" s="78">
        <f>SUM(車種別台数表25.12:車種別台数表25.01!AA21)</f>
        <v>0</v>
      </c>
      <c r="AB21" s="50"/>
      <c r="AC21" s="78">
        <f>SUM(車種別台数表25.12:車種別台数表25.01!AC21)</f>
        <v>0</v>
      </c>
      <c r="AD21" s="54" t="s">
        <v>36</v>
      </c>
      <c r="AE21" s="90"/>
      <c r="AF21" s="72"/>
    </row>
    <row r="22" spans="1:33" ht="15.75" customHeight="1">
      <c r="A22" s="89"/>
      <c r="B22" s="49"/>
      <c r="C22" s="78">
        <f>SUM(車種別台数表25.12:車種別台数表25.01!C22)</f>
        <v>0</v>
      </c>
      <c r="D22" s="49"/>
      <c r="E22" s="78">
        <f>SUM(車種別台数表25.12:車種別台数表25.01!E22)</f>
        <v>0</v>
      </c>
      <c r="F22" s="49"/>
      <c r="G22" s="78">
        <f>SUM(車種別台数表25.12:車種別台数表25.01!G22)</f>
        <v>0</v>
      </c>
      <c r="H22" s="49"/>
      <c r="I22" s="78">
        <f>SUM(車種別台数表25.12:車種別台数表25.01!I22)</f>
        <v>0</v>
      </c>
      <c r="J22" s="49"/>
      <c r="K22" s="78">
        <f>SUM(車種別台数表25.12:車種別台数表25.01!K22)</f>
        <v>0</v>
      </c>
      <c r="L22" s="49" t="s">
        <v>336</v>
      </c>
      <c r="M22" s="78">
        <f>SUM(車種別台数表25.12:車種別台数表25.01!M22)</f>
        <v>18</v>
      </c>
      <c r="N22" s="49"/>
      <c r="O22" s="78">
        <f>SUM(車種別台数表25.12:車種別台数表25.01!O22)</f>
        <v>0</v>
      </c>
      <c r="P22" s="49"/>
      <c r="Q22" s="78">
        <f>SUM(車種別台数表25.12:車種別台数表25.01!Q22)</f>
        <v>0</v>
      </c>
      <c r="R22" s="49"/>
      <c r="S22" s="78">
        <f>SUM(車種別台数表25.12:車種別台数表25.01!S22)</f>
        <v>0</v>
      </c>
      <c r="T22" s="49"/>
      <c r="U22" s="78">
        <f>SUM(車種別台数表25.12:車種別台数表25.01!U22)</f>
        <v>0</v>
      </c>
      <c r="V22" s="72"/>
      <c r="W22" s="78">
        <f>SUM(車種別台数表25.12:車種別台数表25.01!W22)</f>
        <v>0</v>
      </c>
      <c r="X22" s="49"/>
      <c r="Y22" s="78">
        <f>SUM(車種別台数表25.12:車種別台数表25.01!Y22)</f>
        <v>0</v>
      </c>
      <c r="Z22" s="50"/>
      <c r="AA22" s="78">
        <f>SUM(車種別台数表25.12:車種別台数表25.01!AA22)</f>
        <v>0</v>
      </c>
      <c r="AB22" s="49"/>
      <c r="AC22" s="78">
        <f>SUM(車種別台数表25.12:車種別台数表25.01!AC22)</f>
        <v>0</v>
      </c>
      <c r="AD22" s="91">
        <v>3570</v>
      </c>
      <c r="AE22" s="90"/>
      <c r="AF22" s="72">
        <v>0</v>
      </c>
      <c r="AG22" s="46" t="s">
        <v>473</v>
      </c>
    </row>
    <row r="23" spans="1:33" ht="15.75" customHeight="1">
      <c r="A23" s="89"/>
      <c r="B23" s="49"/>
      <c r="C23" s="78">
        <f>SUM(車種別台数表25.12:車種別台数表25.01!C23)</f>
        <v>0</v>
      </c>
      <c r="D23" s="49"/>
      <c r="E23" s="78">
        <f>SUM(車種別台数表25.12:車種別台数表25.01!E23)</f>
        <v>0</v>
      </c>
      <c r="F23" s="49"/>
      <c r="G23" s="78">
        <f>SUM(車種別台数表25.12:車種別台数表25.01!G23)</f>
        <v>0</v>
      </c>
      <c r="H23" s="49"/>
      <c r="I23" s="78">
        <f>SUM(車種別台数表25.12:車種別台数表25.01!I23)</f>
        <v>0</v>
      </c>
      <c r="J23" s="49"/>
      <c r="K23" s="78">
        <f>SUM(車種別台数表25.12:車種別台数表25.01!K23)</f>
        <v>0</v>
      </c>
      <c r="L23" s="49" t="s">
        <v>335</v>
      </c>
      <c r="M23" s="78">
        <f>SUM(車種別台数表25.12:車種別台数表25.01!M23)</f>
        <v>53</v>
      </c>
      <c r="N23" s="49"/>
      <c r="O23" s="78">
        <f>SUM(車種別台数表25.12:車種別台数表25.01!O23)</f>
        <v>0</v>
      </c>
      <c r="P23" s="49"/>
      <c r="Q23" s="78">
        <f>SUM(車種別台数表25.12:車種別台数表25.01!Q23)</f>
        <v>0</v>
      </c>
      <c r="R23" s="49"/>
      <c r="S23" s="78">
        <f>SUM(車種別台数表25.12:車種別台数表25.01!S23)</f>
        <v>0</v>
      </c>
      <c r="T23" s="49"/>
      <c r="U23" s="78">
        <f>SUM(車種別台数表25.12:車種別台数表25.01!U23)</f>
        <v>0</v>
      </c>
      <c r="V23" s="49" t="s">
        <v>336</v>
      </c>
      <c r="W23" s="78">
        <f>SUM(車種別台数表25.12:車種別台数表25.01!W23)</f>
        <v>11</v>
      </c>
      <c r="X23" s="49"/>
      <c r="Y23" s="78">
        <f>SUM(車種別台数表25.12:車種別台数表25.01!Y23)</f>
        <v>0</v>
      </c>
      <c r="Z23" s="50"/>
      <c r="AA23" s="78">
        <f>SUM(車種別台数表25.12:車種別台数表25.01!AA23)</f>
        <v>0</v>
      </c>
      <c r="AB23" s="49"/>
      <c r="AC23" s="78">
        <f>SUM(車種別台数表25.12:車種別台数表25.01!AC23)</f>
        <v>0</v>
      </c>
      <c r="AD23" s="54" t="s">
        <v>37</v>
      </c>
      <c r="AE23" s="90"/>
      <c r="AF23" s="72">
        <v>0</v>
      </c>
      <c r="AG23" s="46" t="s">
        <v>474</v>
      </c>
    </row>
    <row r="24" spans="1:33" ht="15.75" customHeight="1">
      <c r="A24" s="89"/>
      <c r="B24" s="49" t="s">
        <v>12</v>
      </c>
      <c r="C24" s="78">
        <f>SUM(車種別台数表25.12:車種別台数表25.01!C24)</f>
        <v>14</v>
      </c>
      <c r="D24" s="49" t="s">
        <v>12</v>
      </c>
      <c r="E24" s="78">
        <f>SUM(車種別台数表25.12:車種別台数表25.01!E24)</f>
        <v>0</v>
      </c>
      <c r="F24" s="49"/>
      <c r="G24" s="78">
        <f>SUM(車種別台数表25.12:車種別台数表25.01!G24)</f>
        <v>0</v>
      </c>
      <c r="H24" s="49" t="s">
        <v>12</v>
      </c>
      <c r="I24" s="78">
        <f>SUM(車種別台数表25.12:車種別台数表25.01!I24)</f>
        <v>1</v>
      </c>
      <c r="J24" s="49" t="s">
        <v>12</v>
      </c>
      <c r="K24" s="78">
        <f>SUM(車種別台数表25.12:車種別台数表25.01!K24)</f>
        <v>0</v>
      </c>
      <c r="L24" s="49" t="s">
        <v>12</v>
      </c>
      <c r="M24" s="78">
        <f>SUM(車種別台数表25.12:車種別台数表25.01!M24)</f>
        <v>4</v>
      </c>
      <c r="N24" s="49" t="s">
        <v>12</v>
      </c>
      <c r="O24" s="78">
        <f>SUM(車種別台数表25.12:車種別台数表25.01!O24)</f>
        <v>4</v>
      </c>
      <c r="P24" s="49" t="s">
        <v>12</v>
      </c>
      <c r="Q24" s="78">
        <f>SUM(車種別台数表25.12:車種別台数表25.01!Q24)</f>
        <v>0</v>
      </c>
      <c r="R24" s="49" t="s">
        <v>12</v>
      </c>
      <c r="S24" s="78">
        <f>SUM(車種別台数表25.12:車種別台数表25.01!S24)</f>
        <v>24</v>
      </c>
      <c r="T24" s="49" t="s">
        <v>12</v>
      </c>
      <c r="U24" s="78">
        <f>SUM(車種別台数表25.12:車種別台数表25.01!U24)</f>
        <v>32</v>
      </c>
      <c r="V24" s="49" t="s">
        <v>12</v>
      </c>
      <c r="W24" s="78">
        <f>SUM(車種別台数表25.12:車種別台数表25.01!W24)</f>
        <v>1</v>
      </c>
      <c r="X24" s="49"/>
      <c r="Y24" s="78">
        <f>SUM(車種別台数表25.12:車種別台数表25.01!Y24)</f>
        <v>0</v>
      </c>
      <c r="Z24" s="50" t="s">
        <v>12</v>
      </c>
      <c r="AA24" s="78">
        <f>SUM(車種別台数表25.12:車種別台数表25.01!AA24)</f>
        <v>370</v>
      </c>
      <c r="AB24" s="49" t="s">
        <v>12</v>
      </c>
      <c r="AC24" s="78">
        <f>SUM(車種別台数表25.12:車種別台数表25.01!AC24)</f>
        <v>37</v>
      </c>
      <c r="AD24" s="93">
        <f>IF(ISERROR(AD25/AD22),"",AD25/AD22)</f>
        <v>1.0515406162464986</v>
      </c>
      <c r="AE24" s="90"/>
      <c r="AF24" s="72">
        <v>0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14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663</v>
      </c>
      <c r="H25" s="55" t="s">
        <v>41</v>
      </c>
      <c r="I25" s="95">
        <f>SUBTOTAL(9,I5:I24)</f>
        <v>1</v>
      </c>
      <c r="J25" s="55" t="s">
        <v>42</v>
      </c>
      <c r="K25" s="95">
        <f>SUBTOTAL(9,K5:K24)</f>
        <v>1148</v>
      </c>
      <c r="L25" s="55" t="s">
        <v>43</v>
      </c>
      <c r="M25" s="95">
        <f>SUBTOTAL(9,M5:M24)</f>
        <v>91</v>
      </c>
      <c r="N25" s="55" t="s">
        <v>44</v>
      </c>
      <c r="O25" s="95">
        <f>SUBTOTAL(9,O5:O24)</f>
        <v>4</v>
      </c>
      <c r="P25" s="55" t="s">
        <v>45</v>
      </c>
      <c r="Q25" s="95">
        <f>SUBTOTAL(9,Q5:Q24)</f>
        <v>326</v>
      </c>
      <c r="R25" s="55" t="s">
        <v>46</v>
      </c>
      <c r="S25" s="95">
        <f>SUBTOTAL(9,S5:S24)</f>
        <v>258</v>
      </c>
      <c r="T25" s="55" t="s">
        <v>47</v>
      </c>
      <c r="U25" s="95">
        <f>SUBTOTAL(9,U5:U24)</f>
        <v>51</v>
      </c>
      <c r="V25" s="55" t="s">
        <v>48</v>
      </c>
      <c r="W25" s="95">
        <f>SUBTOTAL(9,W5:W24)</f>
        <v>723</v>
      </c>
      <c r="X25" s="55" t="s">
        <v>278</v>
      </c>
      <c r="Y25" s="95">
        <f>SUBTOTAL(9,Y5:Y24)</f>
        <v>68</v>
      </c>
      <c r="Z25" s="55" t="s">
        <v>49</v>
      </c>
      <c r="AA25" s="95">
        <f>SUBTOTAL(9,AA5:AA24)</f>
        <v>370</v>
      </c>
      <c r="AB25" s="55" t="s">
        <v>50</v>
      </c>
      <c r="AC25" s="95">
        <f>SUBTOTAL(9,AC5:AC24)</f>
        <v>37</v>
      </c>
      <c r="AD25" s="96">
        <f>SUM(B25:AC25)</f>
        <v>3754</v>
      </c>
      <c r="AE25" s="97" t="s">
        <v>38</v>
      </c>
      <c r="AF25" s="98">
        <f>SUM(AF21:AF24)</f>
        <v>0</v>
      </c>
    </row>
    <row r="26" spans="1:33" ht="15.75" customHeight="1">
      <c r="A26" s="89"/>
      <c r="B26" s="49"/>
      <c r="C26" s="78">
        <f>SUM(車種別台数表25.12:車種別台数表25.01!C26)</f>
        <v>0</v>
      </c>
      <c r="D26" s="49"/>
      <c r="E26" s="78">
        <f>SUM(車種別台数表25.12:車種別台数表25.01!E26)</f>
        <v>0</v>
      </c>
      <c r="F26" s="49"/>
      <c r="G26" s="78">
        <f>SUM(車種別台数表25.12:車種別台数表25.01!G26)</f>
        <v>0</v>
      </c>
      <c r="H26" s="49"/>
      <c r="I26" s="78">
        <f>SUM(車種別台数表25.12:車種別台数表25.01!I26)</f>
        <v>0</v>
      </c>
      <c r="J26" s="49"/>
      <c r="K26" s="78">
        <f>SUM(車種別台数表25.12:車種別台数表25.01!K26)</f>
        <v>0</v>
      </c>
      <c r="L26" s="49"/>
      <c r="M26" s="78">
        <f>SUM(車種別台数表25.12:車種別台数表25.01!M26)</f>
        <v>0</v>
      </c>
      <c r="N26" s="49"/>
      <c r="O26" s="78">
        <f>SUM(車種別台数表25.12:車種別台数表25.01!O26)</f>
        <v>0</v>
      </c>
      <c r="P26" s="49"/>
      <c r="Q26" s="78">
        <f>SUM(車種別台数表25.12:車種別台数表25.01!Q26)</f>
        <v>0</v>
      </c>
      <c r="R26" s="49"/>
      <c r="S26" s="78">
        <f>SUM(車種別台数表25.12:車種別台数表25.01!S26)</f>
        <v>0</v>
      </c>
      <c r="T26" s="49"/>
      <c r="U26" s="78">
        <f>SUM(車種別台数表25.12:車種別台数表25.01!U26)</f>
        <v>0</v>
      </c>
      <c r="V26" s="49"/>
      <c r="W26" s="78">
        <f>SUM(車種別台数表25.12:車種別台数表25.01!W26)</f>
        <v>0</v>
      </c>
      <c r="X26" s="49"/>
      <c r="Y26" s="78">
        <f>SUM(車種別台数表25.12:車種別台数表25.01!Y26)</f>
        <v>0</v>
      </c>
      <c r="Z26" s="50"/>
      <c r="AA26" s="78">
        <f>SUM(車種別台数表25.12:車種別台数表25.01!AA26)</f>
        <v>0</v>
      </c>
      <c r="AB26" s="49"/>
      <c r="AC26" s="78">
        <f>SUM(車種別台数表25.12:車種別台数表25.01!AC26)</f>
        <v>0</v>
      </c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>
        <f>SUM(車種別台数表25.12:車種別台数表25.01!C27)</f>
        <v>0</v>
      </c>
      <c r="D27" s="49"/>
      <c r="E27" s="78">
        <f>SUM(車種別台数表25.12:車種別台数表25.01!E27)</f>
        <v>0</v>
      </c>
      <c r="F27" s="49" t="s">
        <v>18</v>
      </c>
      <c r="G27" s="78">
        <f>SUM(車種別台数表25.12:車種別台数表25.01!G27)</f>
        <v>1141</v>
      </c>
      <c r="H27" s="49"/>
      <c r="I27" s="78">
        <f>SUM(車種別台数表25.12:車種別台数表25.01!I27)</f>
        <v>0</v>
      </c>
      <c r="J27" s="49" t="s">
        <v>315</v>
      </c>
      <c r="K27" s="78">
        <f>SUM(車種別台数表25.12:車種別台数表25.01!K27)</f>
        <v>1207</v>
      </c>
      <c r="L27" s="49" t="s">
        <v>323</v>
      </c>
      <c r="M27" s="78">
        <f>SUM(車種別台数表25.12:車種別台数表25.01!M27)</f>
        <v>16</v>
      </c>
      <c r="N27" s="49"/>
      <c r="O27" s="78">
        <f>SUM(車種別台数表25.12:車種別台数表25.01!O27)</f>
        <v>0</v>
      </c>
      <c r="P27" s="49" t="s">
        <v>324</v>
      </c>
      <c r="Q27" s="78">
        <f>SUM(車種別台数表25.12:車種別台数表25.01!Q27)</f>
        <v>599</v>
      </c>
      <c r="R27" s="49" t="s">
        <v>328</v>
      </c>
      <c r="S27" s="78">
        <f>SUM(車種別台数表25.12:車種別台数表25.01!S27)</f>
        <v>30</v>
      </c>
      <c r="T27" s="49"/>
      <c r="U27" s="78">
        <f>SUM(車種別台数表25.12:車種別台数表25.01!U27)</f>
        <v>0</v>
      </c>
      <c r="V27" s="49" t="s">
        <v>187</v>
      </c>
      <c r="W27" s="78">
        <f>SUM(車種別台数表25.12:車種別台数表25.01!W27)</f>
        <v>195</v>
      </c>
      <c r="X27" s="49" t="s">
        <v>326</v>
      </c>
      <c r="Y27" s="78">
        <f>SUM(車種別台数表25.12:車種別台数表25.01!Y27)</f>
        <v>470</v>
      </c>
      <c r="Z27" s="50"/>
      <c r="AA27" s="78">
        <f>SUM(車種別台数表25.12:車種別台数表25.01!AA27)</f>
        <v>0</v>
      </c>
      <c r="AB27" s="49"/>
      <c r="AC27" s="78">
        <f>SUM(車種別台数表25.12:車種別台数表25.01!AC27)</f>
        <v>0</v>
      </c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>
        <f>SUM(車種別台数表25.12:車種別台数表25.01!C28)</f>
        <v>0</v>
      </c>
      <c r="D28" s="49"/>
      <c r="E28" s="78">
        <f>SUM(車種別台数表25.12:車種別台数表25.01!E28)</f>
        <v>0</v>
      </c>
      <c r="F28" s="49"/>
      <c r="G28" s="78">
        <f>SUM(車種別台数表25.12:車種別台数表25.01!G28)</f>
        <v>0</v>
      </c>
      <c r="H28" s="49"/>
      <c r="I28" s="78">
        <f>SUM(車種別台数表25.12:車種別台数表25.01!I28)</f>
        <v>0</v>
      </c>
      <c r="J28" s="49" t="s">
        <v>322</v>
      </c>
      <c r="K28" s="78">
        <f>SUM(車種別台数表25.12:車種別台数表25.01!K28)</f>
        <v>869</v>
      </c>
      <c r="L28" s="49"/>
      <c r="M28" s="78">
        <f>SUM(車種別台数表25.12:車種別台数表25.01!M28)</f>
        <v>0</v>
      </c>
      <c r="N28" s="49"/>
      <c r="O28" s="78">
        <f>SUM(車種別台数表25.12:車種別台数表25.01!O28)</f>
        <v>0</v>
      </c>
      <c r="P28" s="49" t="s">
        <v>327</v>
      </c>
      <c r="Q28" s="78">
        <f>SUM(車種別台数表25.12:車種別台数表25.01!Q28)</f>
        <v>602</v>
      </c>
      <c r="R28" s="49" t="s">
        <v>332</v>
      </c>
      <c r="S28" s="78">
        <f>SUM(車種別台数表25.12:車種別台数表25.01!S28)</f>
        <v>74</v>
      </c>
      <c r="T28" s="49"/>
      <c r="U28" s="78">
        <f>SUM(車種別台数表25.12:車種別台数表25.01!U28)</f>
        <v>0</v>
      </c>
      <c r="V28" s="49" t="s">
        <v>189</v>
      </c>
      <c r="W28" s="78">
        <f>SUM(車種別台数表25.12:車種別台数表25.01!W28)</f>
        <v>198</v>
      </c>
      <c r="X28" s="49"/>
      <c r="Y28" s="78">
        <f>SUM(車種別台数表25.12:車種別台数表25.01!Y28)</f>
        <v>0</v>
      </c>
      <c r="Z28" s="50"/>
      <c r="AA28" s="78">
        <f>SUM(車種別台数表25.12:車種別台数表25.01!AA28)</f>
        <v>0</v>
      </c>
      <c r="AB28" s="49"/>
      <c r="AC28" s="78">
        <f>SUM(車種別台数表25.12:車種別台数表25.01!AC28)</f>
        <v>0</v>
      </c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>
        <f>SUM(車種別台数表25.12:車種別台数表25.01!C29)</f>
        <v>0</v>
      </c>
      <c r="D29" s="49"/>
      <c r="E29" s="78">
        <f>SUM(車種別台数表25.12:車種別台数表25.01!E29)</f>
        <v>0</v>
      </c>
      <c r="F29" s="49"/>
      <c r="G29" s="78">
        <f>SUM(車種別台数表25.12:車種別台数表25.01!G29)</f>
        <v>0</v>
      </c>
      <c r="H29" s="49"/>
      <c r="I29" s="78">
        <f>SUM(車種別台数表25.12:車種別台数表25.01!I29)</f>
        <v>0</v>
      </c>
      <c r="J29" s="49" t="s">
        <v>329</v>
      </c>
      <c r="K29" s="78">
        <f>SUM(車種別台数表25.12:車種別台数表25.01!K29)</f>
        <v>35</v>
      </c>
      <c r="L29" s="49"/>
      <c r="M29" s="78">
        <f>SUM(車種別台数表25.12:車種別台数表25.01!M29)</f>
        <v>0</v>
      </c>
      <c r="N29" s="49"/>
      <c r="O29" s="78">
        <f>SUM(車種別台数表25.12:車種別台数表25.01!O29)</f>
        <v>0</v>
      </c>
      <c r="P29" s="49"/>
      <c r="Q29" s="78">
        <f>SUM(車種別台数表25.12:車種別台数表25.01!Q29)</f>
        <v>0</v>
      </c>
      <c r="R29" s="49"/>
      <c r="S29" s="78">
        <f>SUM(車種別台数表25.12:車種別台数表25.01!S29)</f>
        <v>0</v>
      </c>
      <c r="T29" s="49"/>
      <c r="U29" s="78">
        <f>SUM(車種別台数表25.12:車種別台数表25.01!U29)</f>
        <v>0</v>
      </c>
      <c r="V29" s="49"/>
      <c r="W29" s="78">
        <f>SUM(車種別台数表25.12:車種別台数表25.01!W29)</f>
        <v>0</v>
      </c>
      <c r="X29" s="49"/>
      <c r="Y29" s="78">
        <f>SUM(車種別台数表25.12:車種別台数表25.01!Y29)</f>
        <v>0</v>
      </c>
      <c r="Z29" s="50"/>
      <c r="AA29" s="78">
        <f>SUM(車種別台数表25.12:車種別台数表25.01!AA29)</f>
        <v>0</v>
      </c>
      <c r="AB29" s="49"/>
      <c r="AC29" s="78">
        <f>SUM(車種別台数表25.12:車種別台数表25.01!AC29)</f>
        <v>0</v>
      </c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>
        <f>SUM(車種別台数表25.12:車種別台数表25.01!C30)</f>
        <v>0</v>
      </c>
      <c r="D30" s="49"/>
      <c r="E30" s="78">
        <f>SUM(車種別台数表25.12:車種別台数表25.01!E30)</f>
        <v>0</v>
      </c>
      <c r="F30" s="49"/>
      <c r="G30" s="78">
        <f>SUM(車種別台数表25.12:車種別台数表25.01!G30)</f>
        <v>0</v>
      </c>
      <c r="H30" s="49"/>
      <c r="I30" s="78">
        <f>SUM(車種別台数表25.12:車種別台数表25.01!I30)</f>
        <v>0</v>
      </c>
      <c r="J30" s="49"/>
      <c r="K30" s="78">
        <f>SUM(車種別台数表25.12:車種別台数表25.01!K30)</f>
        <v>0</v>
      </c>
      <c r="L30" s="49"/>
      <c r="M30" s="78">
        <f>SUM(車種別台数表25.12:車種別台数表25.01!M30)</f>
        <v>0</v>
      </c>
      <c r="N30" s="49"/>
      <c r="O30" s="78">
        <f>SUM(車種別台数表25.12:車種別台数表25.01!O30)</f>
        <v>0</v>
      </c>
      <c r="P30" s="49"/>
      <c r="Q30" s="78">
        <f>SUM(車種別台数表25.12:車種別台数表25.01!Q30)</f>
        <v>0</v>
      </c>
      <c r="R30" s="49"/>
      <c r="S30" s="78">
        <f>SUM(車種別台数表25.12:車種別台数表25.01!S30)</f>
        <v>0</v>
      </c>
      <c r="T30" s="49"/>
      <c r="U30" s="78">
        <f>SUM(車種別台数表25.12:車種別台数表25.01!U30)</f>
        <v>0</v>
      </c>
      <c r="V30" s="49"/>
      <c r="W30" s="78">
        <f>SUM(車種別台数表25.12:車種別台数表25.01!W30)</f>
        <v>0</v>
      </c>
      <c r="X30" s="49"/>
      <c r="Y30" s="78">
        <f>SUM(車種別台数表25.12:車種別台数表25.01!Y30)</f>
        <v>0</v>
      </c>
      <c r="Z30" s="50"/>
      <c r="AA30" s="78">
        <f>SUM(車種別台数表25.12:車種別台数表25.01!AA30)</f>
        <v>0</v>
      </c>
      <c r="AB30" s="49"/>
      <c r="AC30" s="78">
        <f>SUM(車種別台数表25.12:車種別台数表25.01!AC30)</f>
        <v>0</v>
      </c>
      <c r="AD30" s="91">
        <v>6354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>
        <f>SUM(車種別台数表25.12:車種別台数表25.01!C31)</f>
        <v>0</v>
      </c>
      <c r="D31" s="49"/>
      <c r="E31" s="78">
        <f>SUM(車種別台数表25.12:車種別台数表25.01!E31)</f>
        <v>0</v>
      </c>
      <c r="F31" s="49"/>
      <c r="G31" s="78">
        <f>SUM(車種別台数表25.12:車種別台数表25.01!G31)</f>
        <v>0</v>
      </c>
      <c r="H31" s="49"/>
      <c r="I31" s="78">
        <f>SUM(車種別台数表25.12:車種別台数表25.01!I31)</f>
        <v>0</v>
      </c>
      <c r="J31" s="49"/>
      <c r="K31" s="78">
        <f>SUM(車種別台数表25.12:車種別台数表25.01!K31)</f>
        <v>0</v>
      </c>
      <c r="L31" s="49"/>
      <c r="M31" s="78">
        <f>SUM(車種別台数表25.12:車種別台数表25.01!M31)</f>
        <v>0</v>
      </c>
      <c r="N31" s="49" t="s">
        <v>492</v>
      </c>
      <c r="O31" s="78">
        <f>SUM(車種別台数表25.12:車種別台数表25.01!O31)</f>
        <v>100</v>
      </c>
      <c r="P31" s="49"/>
      <c r="Q31" s="78">
        <f>SUM(車種別台数表25.12:車種別台数表25.01!Q31)</f>
        <v>0</v>
      </c>
      <c r="R31" s="49"/>
      <c r="S31" s="78">
        <f>SUM(車種別台数表25.12:車種別台数表25.01!S31)</f>
        <v>0</v>
      </c>
      <c r="T31" s="49"/>
      <c r="U31" s="78">
        <f>SUM(車種別台数表25.12:車種別台数表25.01!U31)</f>
        <v>0</v>
      </c>
      <c r="V31" s="49" t="s">
        <v>337</v>
      </c>
      <c r="W31" s="78">
        <f>SUM(車種別台数表25.12:車種別台数表25.01!W31)</f>
        <v>3</v>
      </c>
      <c r="X31" s="49"/>
      <c r="Y31" s="78">
        <f>SUM(車種別台数表25.12:車種別台数表25.01!Y31)</f>
        <v>0</v>
      </c>
      <c r="Z31" s="50"/>
      <c r="AA31" s="78">
        <f>SUM(車種別台数表25.12:車種別台数表25.01!AA31)</f>
        <v>0</v>
      </c>
      <c r="AB31" s="49"/>
      <c r="AC31" s="78">
        <f>SUM(車種別台数表25.12:車種別台数表25.01!AC31)</f>
        <v>0</v>
      </c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>
        <f>SUM(車種別台数表25.12:車種別台数表25.01!C32)</f>
        <v>0</v>
      </c>
      <c r="D32" s="49" t="s">
        <v>12</v>
      </c>
      <c r="E32" s="78">
        <f>SUM(車種別台数表25.12:車種別台数表25.01!E32)</f>
        <v>0</v>
      </c>
      <c r="F32" s="49"/>
      <c r="G32" s="78">
        <f>SUM(車種別台数表25.12:車種別台数表25.01!G32)</f>
        <v>0</v>
      </c>
      <c r="H32" s="49" t="s">
        <v>12</v>
      </c>
      <c r="I32" s="78">
        <f>SUM(車種別台数表25.12:車種別台数表25.01!I32)</f>
        <v>0</v>
      </c>
      <c r="J32" s="49"/>
      <c r="K32" s="78">
        <f>SUM(車種別台数表25.12:車種別台数表25.01!K32)</f>
        <v>0</v>
      </c>
      <c r="L32" s="49"/>
      <c r="M32" s="78">
        <f>SUM(車種別台数表25.12:車種別台数表25.01!M32)</f>
        <v>0</v>
      </c>
      <c r="N32" s="49" t="s">
        <v>12</v>
      </c>
      <c r="O32" s="78">
        <f>SUM(車種別台数表25.12:車種別台数表25.01!O32)</f>
        <v>0</v>
      </c>
      <c r="P32" s="49"/>
      <c r="Q32" s="78">
        <f>SUM(車種別台数表25.12:車種別台数表25.01!Q32)</f>
        <v>0</v>
      </c>
      <c r="R32" s="49" t="s">
        <v>12</v>
      </c>
      <c r="S32" s="78">
        <f>SUM(車種別台数表25.12:車種別台数表25.01!S32)</f>
        <v>0</v>
      </c>
      <c r="T32" s="49" t="s">
        <v>12</v>
      </c>
      <c r="U32" s="78">
        <f>SUM(車種別台数表25.12:車種別台数表25.01!U32)</f>
        <v>1</v>
      </c>
      <c r="V32" s="49" t="s">
        <v>12</v>
      </c>
      <c r="W32" s="78">
        <f>SUM(車種別台数表25.12:車種別台数表25.01!W32)</f>
        <v>3</v>
      </c>
      <c r="X32" s="49"/>
      <c r="Y32" s="78">
        <f>SUM(車種別台数表25.12:車種別台数表25.01!Y32)</f>
        <v>0</v>
      </c>
      <c r="Z32" s="50" t="s">
        <v>12</v>
      </c>
      <c r="AA32" s="78">
        <f>SUM(車種別台数表25.12:車種別台数表25.01!AA32)</f>
        <v>520</v>
      </c>
      <c r="AB32" s="49" t="s">
        <v>12</v>
      </c>
      <c r="AC32" s="78">
        <f>SUM(車種別台数表25.12:車種別台数表25.01!AC32)</f>
        <v>86</v>
      </c>
      <c r="AD32" s="93">
        <f>IF(ISERROR(AD33/AD30),"",AD33/AD30)</f>
        <v>0.96773685867170289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1141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2111</v>
      </c>
      <c r="L33" s="55" t="s">
        <v>43</v>
      </c>
      <c r="M33" s="95">
        <f>SUBTOTAL(9,M26:M32)</f>
        <v>16</v>
      </c>
      <c r="N33" s="55" t="s">
        <v>44</v>
      </c>
      <c r="O33" s="95">
        <f>SUBTOTAL(9,O26:O32)</f>
        <v>100</v>
      </c>
      <c r="P33" s="55" t="s">
        <v>45</v>
      </c>
      <c r="Q33" s="95">
        <f>SUBTOTAL(9,Q26:Q32)</f>
        <v>1201</v>
      </c>
      <c r="R33" s="55" t="s">
        <v>46</v>
      </c>
      <c r="S33" s="95">
        <f>SUBTOTAL(9,S26:S32)</f>
        <v>104</v>
      </c>
      <c r="T33" s="55" t="s">
        <v>47</v>
      </c>
      <c r="U33" s="95">
        <f>SUBTOTAL(9,U26:U32)</f>
        <v>1</v>
      </c>
      <c r="V33" s="55" t="s">
        <v>48</v>
      </c>
      <c r="W33" s="95">
        <f>SUBTOTAL(9,W26:W32)</f>
        <v>399</v>
      </c>
      <c r="X33" s="55" t="s">
        <v>278</v>
      </c>
      <c r="Y33" s="95">
        <f>SUBTOTAL(9,Y26:Y32)</f>
        <v>470</v>
      </c>
      <c r="Z33" s="55" t="s">
        <v>49</v>
      </c>
      <c r="AA33" s="95">
        <f>SUBTOTAL(9,AA26:AA32)</f>
        <v>520</v>
      </c>
      <c r="AB33" s="55" t="s">
        <v>50</v>
      </c>
      <c r="AC33" s="95">
        <f>SUBTOTAL(9,AC26:AC32)</f>
        <v>86</v>
      </c>
      <c r="AD33" s="96">
        <f>SUM(B33:AC33)</f>
        <v>6149</v>
      </c>
      <c r="AE33" s="97" t="s">
        <v>58</v>
      </c>
      <c r="AF33" s="72"/>
    </row>
    <row r="34" spans="1:32" ht="15.75" customHeight="1">
      <c r="A34" s="99"/>
      <c r="B34" s="49"/>
      <c r="C34" s="78">
        <f>SUM(車種別台数表25.12:車種別台数表25.01!C34)</f>
        <v>0</v>
      </c>
      <c r="D34" s="49"/>
      <c r="E34" s="78">
        <f>SUM(車種別台数表25.12:車種別台数表25.01!E34)</f>
        <v>0</v>
      </c>
      <c r="F34" s="49"/>
      <c r="G34" s="78">
        <f>SUM(車種別台数表25.12:車種別台数表25.01!G34)</f>
        <v>0</v>
      </c>
      <c r="H34" s="49"/>
      <c r="I34" s="78">
        <f>SUM(車種別台数表25.12:車種別台数表25.01!I34)</f>
        <v>0</v>
      </c>
      <c r="J34" s="49"/>
      <c r="K34" s="78">
        <f>SUM(車種別台数表25.12:車種別台数表25.01!K34)</f>
        <v>0</v>
      </c>
      <c r="L34" s="49"/>
      <c r="M34" s="78">
        <f>SUM(車種別台数表25.12:車種別台数表25.01!M34)</f>
        <v>0</v>
      </c>
      <c r="N34" s="49"/>
      <c r="O34" s="78">
        <f>SUM(車種別台数表25.12:車種別台数表25.01!O34)</f>
        <v>0</v>
      </c>
      <c r="P34" s="49"/>
      <c r="Q34" s="78">
        <f>SUM(車種別台数表25.12:車種別台数表25.01!Q34)</f>
        <v>0</v>
      </c>
      <c r="R34" s="49"/>
      <c r="S34" s="78">
        <f>SUM(車種別台数表25.12:車種別台数表25.01!S34)</f>
        <v>0</v>
      </c>
      <c r="T34" s="49"/>
      <c r="U34" s="78">
        <f>SUM(車種別台数表25.12:車種別台数表25.01!U34)</f>
        <v>0</v>
      </c>
      <c r="V34" s="49"/>
      <c r="W34" s="78">
        <f>SUM(車種別台数表25.12:車種別台数表25.01!W34)</f>
        <v>0</v>
      </c>
      <c r="X34" s="49"/>
      <c r="Y34" s="78">
        <f>SUM(車種別台数表25.12:車種別台数表25.01!Y34)</f>
        <v>0</v>
      </c>
      <c r="Z34" s="50"/>
      <c r="AA34" s="78">
        <f>SUM(車種別台数表25.12:車種別台数表25.01!AA34)</f>
        <v>0</v>
      </c>
      <c r="AB34" s="49"/>
      <c r="AC34" s="78">
        <f>SUM(車種別台数表25.12:車種別台数表25.01!AC34)</f>
        <v>0</v>
      </c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>
        <f>SUM(車種別台数表25.12:車種別台数表25.01!C35)</f>
        <v>0</v>
      </c>
      <c r="D35" s="49"/>
      <c r="E35" s="78">
        <f>SUM(車種別台数表25.12:車種別台数表25.01!E35)</f>
        <v>0</v>
      </c>
      <c r="F35" s="49" t="s">
        <v>18</v>
      </c>
      <c r="G35" s="78">
        <f>SUM(車種別台数表25.12:車種別台数表25.01!G35)</f>
        <v>151</v>
      </c>
      <c r="H35" s="49"/>
      <c r="I35" s="78">
        <f>SUM(車種別台数表25.12:車種別台数表25.01!I35)</f>
        <v>0</v>
      </c>
      <c r="J35" s="49" t="s">
        <v>315</v>
      </c>
      <c r="K35" s="78">
        <f>SUM(車種別台数表25.12:車種別台数表25.01!K35)</f>
        <v>119</v>
      </c>
      <c r="L35" s="49"/>
      <c r="M35" s="78">
        <f>SUM(車種別台数表25.12:車種別台数表25.01!M35)</f>
        <v>0</v>
      </c>
      <c r="N35" s="49"/>
      <c r="O35" s="78">
        <f>SUM(車種別台数表25.12:車種別台数表25.01!O35)</f>
        <v>0</v>
      </c>
      <c r="P35" s="49" t="s">
        <v>324</v>
      </c>
      <c r="Q35" s="78">
        <f>SUM(車種別台数表25.12:車種別台数表25.01!Q35)</f>
        <v>49</v>
      </c>
      <c r="R35" s="49" t="s">
        <v>338</v>
      </c>
      <c r="S35" s="78">
        <f>SUM(車種別台数表25.12:車種別台数表25.01!S35)</f>
        <v>17</v>
      </c>
      <c r="T35" s="49"/>
      <c r="U35" s="78">
        <f>SUM(車種別台数表25.12:車種別台数表25.01!U35)</f>
        <v>0</v>
      </c>
      <c r="V35" s="49" t="s">
        <v>186</v>
      </c>
      <c r="W35" s="78">
        <f>SUM(車種別台数表25.12:車種別台数表25.01!W35)</f>
        <v>104</v>
      </c>
      <c r="X35" s="49"/>
      <c r="Y35" s="78">
        <f>SUM(車種別台数表25.12:車種別台数表25.01!Y35)</f>
        <v>0</v>
      </c>
      <c r="Z35" s="50"/>
      <c r="AA35" s="78">
        <f>SUM(車種別台数表25.12:車種別台数表25.01!AA35)</f>
        <v>0</v>
      </c>
      <c r="AB35" s="56" t="s">
        <v>94</v>
      </c>
      <c r="AC35" s="78">
        <f>SUM(車種別台数表25.12:車種別台数表25.01!AC35)</f>
        <v>5</v>
      </c>
      <c r="AD35" s="91">
        <v>527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>
        <f>SUM(車種別台数表25.12:車種別台数表25.01!C36)</f>
        <v>0</v>
      </c>
      <c r="D36" s="49"/>
      <c r="E36" s="78">
        <f>SUM(車種別台数表25.12:車種別台数表25.01!E36)</f>
        <v>0</v>
      </c>
      <c r="F36" s="49"/>
      <c r="G36" s="78">
        <f>SUM(車種別台数表25.12:車種別台数表25.01!G36)</f>
        <v>0</v>
      </c>
      <c r="H36" s="49"/>
      <c r="I36" s="78">
        <f>SUM(車種別台数表25.12:車種別台数表25.01!I36)</f>
        <v>0</v>
      </c>
      <c r="J36" s="49"/>
      <c r="K36" s="78">
        <f>SUM(車種別台数表25.12:車種別台数表25.01!K36)</f>
        <v>0</v>
      </c>
      <c r="L36" s="49"/>
      <c r="M36" s="78">
        <f>SUM(車種別台数表25.12:車種別台数表25.01!M36)</f>
        <v>0</v>
      </c>
      <c r="N36" s="49"/>
      <c r="O36" s="78">
        <f>SUM(車種別台数表25.12:車種別台数表25.01!O36)</f>
        <v>0</v>
      </c>
      <c r="P36" s="49" t="s">
        <v>339</v>
      </c>
      <c r="Q36" s="78">
        <f>SUM(車種別台数表25.12:車種別台数表25.01!Q36)</f>
        <v>67</v>
      </c>
      <c r="R36" s="49"/>
      <c r="S36" s="78">
        <f>SUM(車種別台数表25.12:車種別台数表25.01!S36)</f>
        <v>0</v>
      </c>
      <c r="T36" s="49"/>
      <c r="U36" s="78">
        <f>SUM(車種別台数表25.12:車種別台数表25.01!U36)</f>
        <v>0</v>
      </c>
      <c r="V36" s="49" t="s">
        <v>189</v>
      </c>
      <c r="W36" s="78">
        <f>SUM(車種別台数表25.12:車種別台数表25.01!W36)</f>
        <v>1</v>
      </c>
      <c r="X36" s="49"/>
      <c r="Y36" s="78">
        <f>SUM(車種別台数表25.12:車種別台数表25.01!Y36)</f>
        <v>0</v>
      </c>
      <c r="Z36" s="50"/>
      <c r="AA36" s="78">
        <f>SUM(車種別台数表25.12:車種別台数表25.01!AA36)</f>
        <v>0</v>
      </c>
      <c r="AB36" s="49" t="s">
        <v>472</v>
      </c>
      <c r="AC36" s="78">
        <f>SUM(車種別台数表25.12:車種別台数表25.01!AC36)</f>
        <v>12</v>
      </c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>
        <f>SUM(車種別台数表25.12:車種別台数表25.01!C37)</f>
        <v>0</v>
      </c>
      <c r="D37" s="49"/>
      <c r="E37" s="78">
        <f>SUM(車種別台数表25.12:車種別台数表25.01!E37)</f>
        <v>0</v>
      </c>
      <c r="F37" s="49"/>
      <c r="G37" s="78">
        <f>SUM(車種別台数表25.12:車種別台数表25.01!G37)</f>
        <v>0</v>
      </c>
      <c r="H37" s="49"/>
      <c r="I37" s="78">
        <f>SUM(車種別台数表25.12:車種別台数表25.01!I37)</f>
        <v>0</v>
      </c>
      <c r="J37" s="49"/>
      <c r="K37" s="78">
        <f>SUM(車種別台数表25.12:車種別台数表25.01!K37)</f>
        <v>0</v>
      </c>
      <c r="L37" s="49"/>
      <c r="M37" s="78">
        <f>SUM(車種別台数表25.12:車種別台数表25.01!M37)</f>
        <v>0</v>
      </c>
      <c r="N37" s="49"/>
      <c r="O37" s="78">
        <f>SUM(車種別台数表25.12:車種別台数表25.01!O37)</f>
        <v>0</v>
      </c>
      <c r="P37" s="49"/>
      <c r="Q37" s="78">
        <f>SUM(車種別台数表25.12:車種別台数表25.01!Q37)</f>
        <v>0</v>
      </c>
      <c r="R37" s="49"/>
      <c r="S37" s="78">
        <f>SUM(車種別台数表25.12:車種別台数表25.01!S37)</f>
        <v>0</v>
      </c>
      <c r="T37" s="49"/>
      <c r="U37" s="78">
        <f>SUM(車種別台数表25.12:車種別台数表25.01!U37)</f>
        <v>0</v>
      </c>
      <c r="V37" s="49"/>
      <c r="W37" s="78">
        <f>SUM(車種別台数表25.12:車種別台数表25.01!W37)</f>
        <v>0</v>
      </c>
      <c r="X37" s="49"/>
      <c r="Y37" s="78">
        <f>SUM(車種別台数表25.12:車種別台数表25.01!Y37)</f>
        <v>0</v>
      </c>
      <c r="Z37" s="50" t="s">
        <v>12</v>
      </c>
      <c r="AA37" s="78">
        <f>SUM(車種別台数表25.12:車種別台数表25.01!AA37)</f>
        <v>5</v>
      </c>
      <c r="AB37" s="49" t="s">
        <v>12</v>
      </c>
      <c r="AC37" s="78">
        <f>SUM(車種別台数表25.12:車種別台数表25.01!AC37)</f>
        <v>2</v>
      </c>
      <c r="AD37" s="93">
        <f>IF(ISERROR(AD38/AD35),"",AD38/AD35)</f>
        <v>1.0094876660341556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151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119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116</v>
      </c>
      <c r="R38" s="55" t="s">
        <v>46</v>
      </c>
      <c r="S38" s="95">
        <f>SUBTOTAL(9,S35:S37)</f>
        <v>17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105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5</v>
      </c>
      <c r="AB38" s="55" t="s">
        <v>50</v>
      </c>
      <c r="AC38" s="95">
        <f>SUBTOTAL(9,AC35:AC37)</f>
        <v>19</v>
      </c>
      <c r="AD38" s="96">
        <f>SUM(B38:AC38)</f>
        <v>532</v>
      </c>
      <c r="AE38" s="97" t="s">
        <v>64</v>
      </c>
      <c r="AF38" s="72"/>
    </row>
    <row r="39" spans="1:32" ht="15.75" customHeight="1">
      <c r="A39" s="89"/>
      <c r="B39" s="49"/>
      <c r="C39" s="78">
        <f>SUM(車種別台数表25.12:車種別台数表25.01!C39)</f>
        <v>0</v>
      </c>
      <c r="D39" s="49"/>
      <c r="E39" s="78">
        <f>SUM(車種別台数表25.12:車種別台数表25.01!E39)</f>
        <v>0</v>
      </c>
      <c r="F39" s="49"/>
      <c r="G39" s="78">
        <f>SUM(車種別台数表25.12:車種別台数表25.01!G39)</f>
        <v>0</v>
      </c>
      <c r="H39" s="49"/>
      <c r="I39" s="78">
        <f>SUM(車種別台数表25.12:車種別台数表25.01!I39)</f>
        <v>0</v>
      </c>
      <c r="J39" s="49"/>
      <c r="K39" s="78">
        <f>SUM(車種別台数表25.12:車種別台数表25.01!K39)</f>
        <v>0</v>
      </c>
      <c r="L39" s="49"/>
      <c r="M39" s="78">
        <f>SUM(車種別台数表25.12:車種別台数表25.01!M39)</f>
        <v>0</v>
      </c>
      <c r="N39" s="49"/>
      <c r="O39" s="78">
        <f>SUM(車種別台数表25.12:車種別台数表25.01!O39)</f>
        <v>0</v>
      </c>
      <c r="P39" s="49"/>
      <c r="Q39" s="78">
        <f>SUM(車種別台数表25.12:車種別台数表25.01!Q39)</f>
        <v>0</v>
      </c>
      <c r="R39" s="49"/>
      <c r="S39" s="78">
        <f>SUM(車種別台数表25.12:車種別台数表25.01!S39)</f>
        <v>0</v>
      </c>
      <c r="T39" s="49"/>
      <c r="U39" s="78">
        <f>SUM(車種別台数表25.12:車種別台数表25.01!U39)</f>
        <v>0</v>
      </c>
      <c r="V39" s="49"/>
      <c r="W39" s="78">
        <f>SUM(車種別台数表25.12:車種別台数表25.01!W39)</f>
        <v>0</v>
      </c>
      <c r="X39" s="49"/>
      <c r="Y39" s="78">
        <f>SUM(車種別台数表25.12:車種別台数表25.01!Y39)</f>
        <v>0</v>
      </c>
      <c r="Z39" s="50"/>
      <c r="AA39" s="78">
        <f>SUM(車種別台数表25.12:車種別台数表25.01!AA39)</f>
        <v>0</v>
      </c>
      <c r="AB39" s="49"/>
      <c r="AC39" s="78">
        <f>SUM(車種別台数表25.12:車種別台数表25.01!AC39)</f>
        <v>0</v>
      </c>
      <c r="AD39" s="79"/>
      <c r="AE39" s="90"/>
      <c r="AF39" s="72"/>
    </row>
    <row r="40" spans="1:32" s="8" customFormat="1" ht="15.75" customHeight="1">
      <c r="A40" s="85"/>
      <c r="B40" s="49"/>
      <c r="C40" s="78">
        <f>SUM(車種別台数表25.12:車種別台数表25.01!C40)</f>
        <v>0</v>
      </c>
      <c r="D40" s="49"/>
      <c r="E40" s="78">
        <f>SUM(車種別台数表25.12:車種別台数表25.01!E40)</f>
        <v>0</v>
      </c>
      <c r="F40" s="49" t="s">
        <v>18</v>
      </c>
      <c r="G40" s="78">
        <f>SUM(車種別台数表25.12:車種別台数表25.01!G40)</f>
        <v>166</v>
      </c>
      <c r="H40" s="49"/>
      <c r="I40" s="78">
        <f>SUM(車種別台数表25.12:車種別台数表25.01!I40)</f>
        <v>0</v>
      </c>
      <c r="J40" s="49" t="s">
        <v>322</v>
      </c>
      <c r="K40" s="78">
        <f>SUM(車種別台数表25.12:車種別台数表25.01!K40)</f>
        <v>500</v>
      </c>
      <c r="L40" s="49" t="s">
        <v>323</v>
      </c>
      <c r="M40" s="78">
        <f>SUM(車種別台数表25.12:車種別台数表25.01!M40)</f>
        <v>149</v>
      </c>
      <c r="N40" s="49"/>
      <c r="O40" s="78">
        <f>SUM(車種別台数表25.12:車種別台数表25.01!O40)</f>
        <v>0</v>
      </c>
      <c r="P40" s="49" t="s">
        <v>327</v>
      </c>
      <c r="Q40" s="78">
        <f>SUM(車種別台数表25.12:車種別台数表25.01!Q40)</f>
        <v>406</v>
      </c>
      <c r="R40" s="49" t="s">
        <v>325</v>
      </c>
      <c r="S40" s="78">
        <f>SUM(車種別台数表25.12:車種別台数表25.01!S40)</f>
        <v>412</v>
      </c>
      <c r="T40" s="49"/>
      <c r="U40" s="78">
        <f>SUM(車種別台数表25.12:車種別台数表25.01!U40)</f>
        <v>0</v>
      </c>
      <c r="V40" s="49" t="s">
        <v>187</v>
      </c>
      <c r="W40" s="78">
        <f>SUM(車種別台数表25.12:車種別台数表25.01!W40)</f>
        <v>306</v>
      </c>
      <c r="X40" s="49" t="s">
        <v>326</v>
      </c>
      <c r="Y40" s="78">
        <f>SUM(車種別台数表25.12:車種別台数表25.01!Y40)</f>
        <v>1</v>
      </c>
      <c r="Z40" s="50"/>
      <c r="AA40" s="78">
        <f>SUM(車種別台数表25.12:車種別台数表25.01!AA40)</f>
        <v>0</v>
      </c>
      <c r="AB40" s="49"/>
      <c r="AC40" s="78">
        <f>SUM(車種別台数表25.12:車種別台数表25.01!AC40)</f>
        <v>0</v>
      </c>
      <c r="AD40" s="79"/>
      <c r="AE40" s="86"/>
      <c r="AF40" s="98"/>
    </row>
    <row r="41" spans="1:32" ht="15.75" customHeight="1">
      <c r="A41" s="85" t="s">
        <v>65</v>
      </c>
      <c r="B41" s="49"/>
      <c r="C41" s="78">
        <f>SUM(車種別台数表25.12:車種別台数表25.01!C41)</f>
        <v>0</v>
      </c>
      <c r="D41" s="49"/>
      <c r="E41" s="78">
        <f>SUM(車種別台数表25.12:車種別台数表25.01!E41)</f>
        <v>0</v>
      </c>
      <c r="F41" s="49"/>
      <c r="G41" s="78">
        <f>SUM(車種別台数表25.12:車種別台数表25.01!G41)</f>
        <v>0</v>
      </c>
      <c r="H41" s="49"/>
      <c r="I41" s="78">
        <f>SUM(車種別台数表25.12:車種別台数表25.01!I41)</f>
        <v>0</v>
      </c>
      <c r="J41" s="49" t="s">
        <v>329</v>
      </c>
      <c r="K41" s="78">
        <f>SUM(車種別台数表25.12:車種別台数表25.01!K41)</f>
        <v>119</v>
      </c>
      <c r="L41" s="49"/>
      <c r="M41" s="78">
        <f>SUM(車種別台数表25.12:車種別台数表25.01!M41)</f>
        <v>0</v>
      </c>
      <c r="N41" s="49"/>
      <c r="O41" s="78">
        <f>SUM(車種別台数表25.12:車種別台数表25.01!O41)</f>
        <v>0</v>
      </c>
      <c r="P41" s="49"/>
      <c r="Q41" s="78">
        <f>SUM(車種別台数表25.12:車種別台数表25.01!Q41)</f>
        <v>0</v>
      </c>
      <c r="R41" s="49" t="s">
        <v>328</v>
      </c>
      <c r="S41" s="78">
        <f>SUM(車種別台数表25.12:車種別台数表25.01!S41)</f>
        <v>78</v>
      </c>
      <c r="T41" s="49"/>
      <c r="U41" s="78">
        <f>SUM(車種別台数表25.12:車種別台数表25.01!U41)</f>
        <v>0</v>
      </c>
      <c r="V41" s="49" t="s">
        <v>189</v>
      </c>
      <c r="W41" s="78">
        <f>SUM(車種別台数表25.12:車種別台数表25.01!W41)</f>
        <v>2471</v>
      </c>
      <c r="X41" s="49"/>
      <c r="Y41" s="78">
        <f>SUM(車種別台数表25.12:車種別台数表25.01!Y41)</f>
        <v>0</v>
      </c>
      <c r="Z41" s="50"/>
      <c r="AA41" s="78">
        <f>SUM(車種別台数表25.12:車種別台数表25.01!AA41)</f>
        <v>0</v>
      </c>
      <c r="AB41" s="49"/>
      <c r="AC41" s="78">
        <f>SUM(車種別台数表25.12:車種別台数表25.01!AC41)</f>
        <v>0</v>
      </c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>
        <f>SUM(車種別台数表25.12:車種別台数表25.01!C42)</f>
        <v>0</v>
      </c>
      <c r="D42" s="49"/>
      <c r="E42" s="78">
        <f>SUM(車種別台数表25.12:車種別台数表25.01!E42)</f>
        <v>0</v>
      </c>
      <c r="F42" s="49"/>
      <c r="G42" s="78">
        <f>SUM(車種別台数表25.12:車種別台数表25.01!G42)</f>
        <v>0</v>
      </c>
      <c r="H42" s="49"/>
      <c r="I42" s="78">
        <f>SUM(車種別台数表25.12:車種別台数表25.01!I42)</f>
        <v>0</v>
      </c>
      <c r="J42" s="49"/>
      <c r="K42" s="78">
        <f>SUM(車種別台数表25.12:車種別台数表25.01!K42)</f>
        <v>0</v>
      </c>
      <c r="L42" s="49"/>
      <c r="M42" s="78">
        <f>SUM(車種別台数表25.12:車種別台数表25.01!M42)</f>
        <v>0</v>
      </c>
      <c r="N42" s="49"/>
      <c r="O42" s="78">
        <f>SUM(車種別台数表25.12:車種別台数表25.01!O42)</f>
        <v>0</v>
      </c>
      <c r="P42" s="49"/>
      <c r="Q42" s="78">
        <f>SUM(車種別台数表25.12:車種別台数表25.01!Q42)</f>
        <v>0</v>
      </c>
      <c r="R42" s="49" t="s">
        <v>332</v>
      </c>
      <c r="S42" s="78">
        <f>SUM(車種別台数表25.12:車種別台数表25.01!S42)</f>
        <v>803</v>
      </c>
      <c r="T42" s="49"/>
      <c r="U42" s="78">
        <f>SUM(車種別台数表25.12:車種別台数表25.01!U42)</f>
        <v>0</v>
      </c>
      <c r="V42" s="49" t="s">
        <v>340</v>
      </c>
      <c r="W42" s="78">
        <f>SUM(車種別台数表25.12:車種別台数表25.01!W42)</f>
        <v>2400</v>
      </c>
      <c r="X42" s="49"/>
      <c r="Y42" s="78">
        <f>SUM(車種別台数表25.12:車種別台数表25.01!Y42)</f>
        <v>0</v>
      </c>
      <c r="Z42" s="50"/>
      <c r="AA42" s="78">
        <f>SUM(車種別台数表25.12:車種別台数表25.01!AA42)</f>
        <v>0</v>
      </c>
      <c r="AB42" s="49"/>
      <c r="AC42" s="78">
        <f>SUM(車種別台数表25.12:車種別台数表25.01!AC42)</f>
        <v>0</v>
      </c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>
        <f>SUM(車種別台数表25.12:車種別台数表25.01!C43)</f>
        <v>0</v>
      </c>
      <c r="D43" s="49"/>
      <c r="E43" s="78">
        <f>SUM(車種別台数表25.12:車種別台数表25.01!E43)</f>
        <v>0</v>
      </c>
      <c r="F43" s="49"/>
      <c r="G43" s="78">
        <f>SUM(車種別台数表25.12:車種別台数表25.01!G43)</f>
        <v>0</v>
      </c>
      <c r="H43" s="49"/>
      <c r="I43" s="78">
        <f>SUM(車種別台数表25.12:車種別台数表25.01!I43)</f>
        <v>0</v>
      </c>
      <c r="J43" s="49"/>
      <c r="K43" s="78">
        <f>SUM(車種別台数表25.12:車種別台数表25.01!K43)</f>
        <v>0</v>
      </c>
      <c r="L43" s="49"/>
      <c r="M43" s="78">
        <f>SUM(車種別台数表25.12:車種別台数表25.01!M43)</f>
        <v>0</v>
      </c>
      <c r="N43" s="49"/>
      <c r="O43" s="78">
        <f>SUM(車種別台数表25.12:車種別台数表25.01!O43)</f>
        <v>0</v>
      </c>
      <c r="P43" s="49"/>
      <c r="Q43" s="78">
        <f>SUM(車種別台数表25.12:車種別台数表25.01!Q43)</f>
        <v>0</v>
      </c>
      <c r="R43" s="49" t="s">
        <v>334</v>
      </c>
      <c r="S43" s="78">
        <f>SUM(車種別台数表25.12:車種別台数表25.01!S43)</f>
        <v>547</v>
      </c>
      <c r="T43" s="49"/>
      <c r="U43" s="78">
        <f>SUM(車種別台数表25.12:車種別台数表25.01!U43)</f>
        <v>0</v>
      </c>
      <c r="V43" s="49"/>
      <c r="W43" s="78">
        <f>SUM(車種別台数表25.12:車種別台数表25.01!W43)</f>
        <v>0</v>
      </c>
      <c r="X43" s="49"/>
      <c r="Y43" s="78">
        <f>SUM(車種別台数表25.12:車種別台数表25.01!Y43)</f>
        <v>0</v>
      </c>
      <c r="Z43" s="50"/>
      <c r="AA43" s="78">
        <f>SUM(車種別台数表25.12:車種別台数表25.01!AA43)</f>
        <v>0</v>
      </c>
      <c r="AB43" s="49"/>
      <c r="AC43" s="78">
        <f>SUM(車種別台数表25.12:車種別台数表25.01!AC43)</f>
        <v>0</v>
      </c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>
        <f>SUM(車種別台数表25.12:車種別台数表25.01!C44)</f>
        <v>0</v>
      </c>
      <c r="D44" s="49"/>
      <c r="E44" s="78">
        <f>SUM(車種別台数表25.12:車種別台数表25.01!E44)</f>
        <v>0</v>
      </c>
      <c r="F44" s="49"/>
      <c r="G44" s="78">
        <f>SUM(車種別台数表25.12:車種別台数表25.01!G44)</f>
        <v>0</v>
      </c>
      <c r="H44" s="49"/>
      <c r="I44" s="78">
        <f>SUM(車種別台数表25.12:車種別台数表25.01!I44)</f>
        <v>0</v>
      </c>
      <c r="J44" s="49"/>
      <c r="K44" s="78">
        <f>SUM(車種別台数表25.12:車種別台数表25.01!K44)</f>
        <v>0</v>
      </c>
      <c r="L44" s="49"/>
      <c r="M44" s="78">
        <f>SUM(車種別台数表25.12:車種別台数表25.01!M44)</f>
        <v>0</v>
      </c>
      <c r="N44" s="49"/>
      <c r="O44" s="78">
        <f>SUM(車種別台数表25.12:車種別台数表25.01!O44)</f>
        <v>0</v>
      </c>
      <c r="P44" s="49"/>
      <c r="Q44" s="78">
        <f>SUM(車種別台数表25.12:車種別台数表25.01!Q44)</f>
        <v>0</v>
      </c>
      <c r="R44" s="49"/>
      <c r="S44" s="78">
        <f>SUM(車種別台数表25.12:車種別台数表25.01!S44)</f>
        <v>0</v>
      </c>
      <c r="T44" s="49"/>
      <c r="U44" s="78">
        <f>SUM(車種別台数表25.12:車種別台数表25.01!U44)</f>
        <v>0</v>
      </c>
      <c r="V44" s="49"/>
      <c r="W44" s="78">
        <f>SUM(車種別台数表25.12:車種別台数表25.01!W44)</f>
        <v>0</v>
      </c>
      <c r="X44" s="49"/>
      <c r="Y44" s="78">
        <f>SUM(車種別台数表25.12:車種別台数表25.01!Y44)</f>
        <v>0</v>
      </c>
      <c r="Z44" s="50"/>
      <c r="AA44" s="78">
        <f>SUM(車種別台数表25.12:車種別台数表25.01!AA44)</f>
        <v>0</v>
      </c>
      <c r="AB44" s="49"/>
      <c r="AC44" s="78">
        <f>SUM(車種別台数表25.12:車種別台数表25.01!AC44)</f>
        <v>0</v>
      </c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>
        <f>SUM(車種別台数表25.12:車種別台数表25.01!C45)</f>
        <v>0</v>
      </c>
      <c r="D45" s="49"/>
      <c r="E45" s="78">
        <f>SUM(車種別台数表25.12:車種別台数表25.01!E45)</f>
        <v>0</v>
      </c>
      <c r="F45" s="49"/>
      <c r="G45" s="78">
        <f>SUM(車種別台数表25.12:車種別台数表25.01!G45)</f>
        <v>0</v>
      </c>
      <c r="H45" s="49"/>
      <c r="I45" s="78">
        <f>SUM(車種別台数表25.12:車種別台数表25.01!I45)</f>
        <v>0</v>
      </c>
      <c r="J45" s="49"/>
      <c r="K45" s="78">
        <f>SUM(車種別台数表25.12:車種別台数表25.01!K45)</f>
        <v>0</v>
      </c>
      <c r="L45" s="49"/>
      <c r="M45" s="78">
        <f>SUM(車種別台数表25.12:車種別台数表25.01!M45)</f>
        <v>0</v>
      </c>
      <c r="N45" s="49"/>
      <c r="O45" s="78">
        <f>SUM(車種別台数表25.12:車種別台数表25.01!O45)</f>
        <v>0</v>
      </c>
      <c r="P45" s="49"/>
      <c r="Q45" s="78">
        <f>SUM(車種別台数表25.12:車種別台数表25.01!Q45)</f>
        <v>0</v>
      </c>
      <c r="R45" s="49"/>
      <c r="S45" s="78">
        <f>SUM(車種別台数表25.12:車種別台数表25.01!S45)</f>
        <v>0</v>
      </c>
      <c r="T45" s="49"/>
      <c r="U45" s="78">
        <f>SUM(車種別台数表25.12:車種別台数表25.01!U45)</f>
        <v>0</v>
      </c>
      <c r="V45" s="49"/>
      <c r="W45" s="78">
        <f>SUM(車種別台数表25.12:車種別台数表25.01!W45)</f>
        <v>0</v>
      </c>
      <c r="X45" s="49"/>
      <c r="Y45" s="78">
        <f>SUM(車種別台数表25.12:車種別台数表25.01!Y45)</f>
        <v>0</v>
      </c>
      <c r="Z45" s="50"/>
      <c r="AA45" s="78">
        <f>SUM(車種別台数表25.12:車種別台数表25.01!AA45)</f>
        <v>0</v>
      </c>
      <c r="AB45" s="49"/>
      <c r="AC45" s="78">
        <f>SUM(車種別台数表25.12:車種別台数表25.01!AC45)</f>
        <v>0</v>
      </c>
      <c r="AD45" s="79"/>
      <c r="AE45" s="86" t="s">
        <v>67</v>
      </c>
      <c r="AF45" s="72"/>
    </row>
    <row r="46" spans="1:32" ht="15.75" customHeight="1">
      <c r="A46" s="89"/>
      <c r="B46" s="49"/>
      <c r="C46" s="78">
        <f>SUM(車種別台数表25.12:車種別台数表25.01!C46)</f>
        <v>0</v>
      </c>
      <c r="D46" s="49"/>
      <c r="E46" s="78">
        <f>SUM(車種別台数表25.12:車種別台数表25.01!E46)</f>
        <v>0</v>
      </c>
      <c r="F46" s="49"/>
      <c r="G46" s="78">
        <f>SUM(車種別台数表25.12:車種別台数表25.01!G46)</f>
        <v>0</v>
      </c>
      <c r="H46" s="49"/>
      <c r="I46" s="78">
        <f>SUM(車種別台数表25.12:車種別台数表25.01!I46)</f>
        <v>0</v>
      </c>
      <c r="J46" s="49"/>
      <c r="K46" s="78">
        <f>SUM(車種別台数表25.12:車種別台数表25.01!K46)</f>
        <v>0</v>
      </c>
      <c r="L46" s="49"/>
      <c r="M46" s="78">
        <f>SUM(車種別台数表25.12:車種別台数表25.01!M46)</f>
        <v>0</v>
      </c>
      <c r="N46" s="49"/>
      <c r="O46" s="78">
        <f>SUM(車種別台数表25.12:車種別台数表25.01!O46)</f>
        <v>0</v>
      </c>
      <c r="P46" s="49"/>
      <c r="Q46" s="78">
        <f>SUM(車種別台数表25.12:車種別台数表25.01!Q46)</f>
        <v>0</v>
      </c>
      <c r="R46" s="49"/>
      <c r="S46" s="78">
        <f>SUM(車種別台数表25.12:車種別台数表25.01!S46)</f>
        <v>0</v>
      </c>
      <c r="T46" s="49"/>
      <c r="U46" s="78">
        <f>SUM(車種別台数表25.12:車種別台数表25.01!U46)</f>
        <v>0</v>
      </c>
      <c r="V46" s="49"/>
      <c r="W46" s="78">
        <f>SUM(車種別台数表25.12:車種別台数表25.01!W46)</f>
        <v>0</v>
      </c>
      <c r="X46" s="49"/>
      <c r="Y46" s="78">
        <f>SUM(車種別台数表25.12:車種別台数表25.01!Y46)</f>
        <v>0</v>
      </c>
      <c r="Z46" s="50"/>
      <c r="AA46" s="78">
        <f>SUM(車種別台数表25.12:車種別台数表25.01!AA46)</f>
        <v>0</v>
      </c>
      <c r="AB46" s="49"/>
      <c r="AC46" s="78">
        <f>SUM(車種別台数表25.12:車種別台数表25.01!AC46)</f>
        <v>0</v>
      </c>
      <c r="AD46" s="54" t="s">
        <v>69</v>
      </c>
      <c r="AE46" s="90"/>
      <c r="AF46" s="72"/>
    </row>
    <row r="47" spans="1:32" ht="15.75" customHeight="1">
      <c r="A47" s="89"/>
      <c r="B47" s="49"/>
      <c r="C47" s="78">
        <f>SUM(車種別台数表25.12:車種別台数表25.01!C47)</f>
        <v>0</v>
      </c>
      <c r="D47" s="49"/>
      <c r="E47" s="78">
        <f>SUM(車種別台数表25.12:車種別台数表25.01!E47)</f>
        <v>0</v>
      </c>
      <c r="F47" s="49"/>
      <c r="G47" s="78">
        <f>SUM(車種別台数表25.12:車種別台数表25.01!G47)</f>
        <v>0</v>
      </c>
      <c r="H47" s="49"/>
      <c r="I47" s="78">
        <f>SUM(車種別台数表25.12:車種別台数表25.01!I47)</f>
        <v>0</v>
      </c>
      <c r="J47" s="49"/>
      <c r="K47" s="78">
        <f>SUM(車種別台数表25.12:車種別台数表25.01!K47)</f>
        <v>0</v>
      </c>
      <c r="L47" s="49"/>
      <c r="M47" s="78">
        <f>SUM(車種別台数表25.12:車種別台数表25.01!M47)</f>
        <v>0</v>
      </c>
      <c r="N47" s="49"/>
      <c r="O47" s="78">
        <f>SUM(車種別台数表25.12:車種別台数表25.01!O47)</f>
        <v>0</v>
      </c>
      <c r="P47" s="49"/>
      <c r="Q47" s="78">
        <f>SUM(車種別台数表25.12:車種別台数表25.01!Q47)</f>
        <v>0</v>
      </c>
      <c r="R47" s="49"/>
      <c r="S47" s="78">
        <f>SUM(車種別台数表25.12:車種別台数表25.01!S47)</f>
        <v>0</v>
      </c>
      <c r="T47" s="49"/>
      <c r="U47" s="78">
        <f>SUM(車種別台数表25.12:車種別台数表25.01!U47)</f>
        <v>0</v>
      </c>
      <c r="V47" s="49" t="s">
        <v>337</v>
      </c>
      <c r="W47" s="78">
        <f>SUM(車種別台数表25.12:車種別台数表25.01!W47)</f>
        <v>0</v>
      </c>
      <c r="X47" s="49"/>
      <c r="Y47" s="78">
        <f>SUM(車種別台数表25.12:車種別台数表25.01!Y47)</f>
        <v>0</v>
      </c>
      <c r="Z47" s="50"/>
      <c r="AA47" s="78">
        <f>SUM(車種別台数表25.12:車種別台数表25.01!AA47)</f>
        <v>0</v>
      </c>
      <c r="AB47" s="49"/>
      <c r="AC47" s="78">
        <f>SUM(車種別台数表25.12:車種別台数表25.01!AC47)</f>
        <v>0</v>
      </c>
      <c r="AD47" s="91">
        <v>7722</v>
      </c>
      <c r="AE47" s="90"/>
      <c r="AF47" s="72"/>
    </row>
    <row r="48" spans="1:32" ht="15.75" customHeight="1">
      <c r="A48" s="89"/>
      <c r="B48" s="49" t="s">
        <v>336</v>
      </c>
      <c r="C48" s="78">
        <f>SUM(車種別台数表25.12:車種別台数表25.01!C48)</f>
        <v>1</v>
      </c>
      <c r="D48" s="49"/>
      <c r="E48" s="78">
        <f>SUM(車種別台数表25.12:車種別台数表25.01!E48)</f>
        <v>0</v>
      </c>
      <c r="F48" s="49"/>
      <c r="G48" s="78">
        <f>SUM(車種別台数表25.12:車種別台数表25.01!G48)</f>
        <v>0</v>
      </c>
      <c r="H48" s="49"/>
      <c r="I48" s="78">
        <f>SUM(車種別台数表25.12:車種別台数表25.01!I48)</f>
        <v>0</v>
      </c>
      <c r="J48" s="49"/>
      <c r="K48" s="78">
        <f>SUM(車種別台数表25.12:車種別台数表25.01!K48)</f>
        <v>0</v>
      </c>
      <c r="L48" s="49"/>
      <c r="M48" s="78">
        <f>SUM(車種別台数表25.12:車種別台数表25.01!M48)</f>
        <v>0</v>
      </c>
      <c r="N48" s="49"/>
      <c r="O48" s="78">
        <f>SUM(車種別台数表25.12:車種別台数表25.01!O48)</f>
        <v>0</v>
      </c>
      <c r="P48" s="49"/>
      <c r="Q48" s="78">
        <f>SUM(車種別台数表25.12:車種別台数表25.01!Q48)</f>
        <v>0</v>
      </c>
      <c r="R48" s="49"/>
      <c r="S48" s="78">
        <f>SUM(車種別台数表25.12:車種別台数表25.01!S48)</f>
        <v>0</v>
      </c>
      <c r="T48" s="49"/>
      <c r="U48" s="78">
        <f>SUM(車種別台数表25.12:車種別台数表25.01!U48)</f>
        <v>0</v>
      </c>
      <c r="V48" s="49" t="s">
        <v>12</v>
      </c>
      <c r="W48" s="78">
        <f>SUM(車種別台数表25.12:車種別台数表25.01!W48)</f>
        <v>2</v>
      </c>
      <c r="X48" s="49"/>
      <c r="Y48" s="78">
        <f>SUM(車種別台数表25.12:車種別台数表25.01!Y48)</f>
        <v>0</v>
      </c>
      <c r="Z48" s="50" t="s">
        <v>317</v>
      </c>
      <c r="AA48" s="78">
        <f>SUM(車種別台数表25.12:車種別台数表25.01!AA48)</f>
        <v>0</v>
      </c>
      <c r="AB48" s="50" t="s">
        <v>317</v>
      </c>
      <c r="AC48" s="78">
        <f>SUM(車種別台数表25.12:車種別台数表25.01!AC48)</f>
        <v>0</v>
      </c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>
        <f>SUM(車種別台数表25.12:車種別台数表25.01!C49)</f>
        <v>2</v>
      </c>
      <c r="D49" s="49" t="s">
        <v>12</v>
      </c>
      <c r="E49" s="78">
        <f>SUM(車種別台数表25.12:車種別台数表25.01!E49)</f>
        <v>0</v>
      </c>
      <c r="F49" s="49"/>
      <c r="G49" s="78">
        <f>SUM(車種別台数表25.12:車種別台数表25.01!G49)</f>
        <v>0</v>
      </c>
      <c r="H49" s="49" t="s">
        <v>12</v>
      </c>
      <c r="I49" s="78">
        <f>SUM(車種別台数表25.12:車種別台数表25.01!I49)</f>
        <v>0</v>
      </c>
      <c r="J49" s="49" t="s">
        <v>12</v>
      </c>
      <c r="K49" s="78">
        <f>SUM(車種別台数表25.12:車種別台数表25.01!K49)</f>
        <v>4</v>
      </c>
      <c r="L49" s="49" t="s">
        <v>336</v>
      </c>
      <c r="M49" s="78">
        <f>SUM(車種別台数表25.12:車種別台数表25.01!M49)</f>
        <v>10</v>
      </c>
      <c r="N49" s="49" t="s">
        <v>12</v>
      </c>
      <c r="O49" s="78">
        <f>SUM(車種別台数表25.12:車種別台数表25.01!O49)</f>
        <v>0</v>
      </c>
      <c r="P49" s="49"/>
      <c r="Q49" s="78">
        <f>SUM(車種別台数表25.12:車種別台数表25.01!Q49)</f>
        <v>0</v>
      </c>
      <c r="R49" s="49"/>
      <c r="S49" s="78">
        <f>SUM(車種別台数表25.12:車種別台数表25.01!S49)</f>
        <v>0</v>
      </c>
      <c r="T49" s="49" t="s">
        <v>12</v>
      </c>
      <c r="U49" s="78">
        <f>SUM(車種別台数表25.12:車種別台数表25.01!U49)</f>
        <v>1</v>
      </c>
      <c r="V49" s="49" t="s">
        <v>336</v>
      </c>
      <c r="W49" s="78">
        <f>SUM(車種別台数表25.12:車種別台数表25.01!W49)</f>
        <v>238</v>
      </c>
      <c r="X49" s="49"/>
      <c r="Y49" s="78">
        <f>SUM(車種別台数表25.12:車種別台数表25.01!Y49)</f>
        <v>0</v>
      </c>
      <c r="Z49" s="50" t="s">
        <v>12</v>
      </c>
      <c r="AA49" s="78">
        <f>SUM(車種別台数表25.12:車種別台数表25.01!AA49)</f>
        <v>5</v>
      </c>
      <c r="AB49" s="49" t="s">
        <v>12</v>
      </c>
      <c r="AC49" s="78">
        <f>SUM(車種別台数表25.12:車種別台数表25.01!AC49)</f>
        <v>0</v>
      </c>
      <c r="AD49" s="93">
        <f>IF(ISERROR(AD50/AD47),"",AD50/AD47)</f>
        <v>1.1164206164206165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3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166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623</v>
      </c>
      <c r="L50" s="55" t="s">
        <v>43</v>
      </c>
      <c r="M50" s="95">
        <f>SUBTOTAL(9,M39:M49)</f>
        <v>159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406</v>
      </c>
      <c r="R50" s="55" t="s">
        <v>46</v>
      </c>
      <c r="S50" s="95">
        <f>SUBTOTAL(9,S39:S49)</f>
        <v>1840</v>
      </c>
      <c r="T50" s="55" t="s">
        <v>47</v>
      </c>
      <c r="U50" s="95">
        <f>SUBTOTAL(9,U39:U49)</f>
        <v>1</v>
      </c>
      <c r="V50" s="55" t="s">
        <v>48</v>
      </c>
      <c r="W50" s="95">
        <f>SUBTOTAL(9,W39:W49)</f>
        <v>5417</v>
      </c>
      <c r="X50" s="55" t="s">
        <v>278</v>
      </c>
      <c r="Y50" s="95">
        <f>SUBTOTAL(9,Y39:Y49)</f>
        <v>1</v>
      </c>
      <c r="Z50" s="55" t="s">
        <v>49</v>
      </c>
      <c r="AA50" s="95">
        <f>SUBTOTAL(9,AA39:AA49)</f>
        <v>5</v>
      </c>
      <c r="AB50" s="55" t="s">
        <v>50</v>
      </c>
      <c r="AC50" s="95">
        <f>SUBTOTAL(9,AC39:AC49)</f>
        <v>0</v>
      </c>
      <c r="AD50" s="96">
        <f>SUM(B50:AC50)</f>
        <v>8621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>
        <f>SUM(車種別台数表25.12:車種別台数表25.01!C52)</f>
        <v>0</v>
      </c>
      <c r="D52" s="50" t="s">
        <v>342</v>
      </c>
      <c r="E52" s="78">
        <f>SUM(車種別台数表25.12:車種別台数表25.01!E52)</f>
        <v>183</v>
      </c>
      <c r="F52" s="49"/>
      <c r="G52" s="78">
        <f>SUM(車種別台数表25.12:車種別台数表25.01!G52)</f>
        <v>0</v>
      </c>
      <c r="H52" s="50" t="s">
        <v>375</v>
      </c>
      <c r="I52" s="78">
        <f>SUM(車種別台数表25.12:車種別台数表25.01!I52)</f>
        <v>0</v>
      </c>
      <c r="J52" s="49"/>
      <c r="K52" s="78">
        <f>SUM(車種別台数表25.12:車種別台数表25.01!K52)</f>
        <v>0</v>
      </c>
      <c r="L52" s="50" t="s">
        <v>463</v>
      </c>
      <c r="M52" s="78">
        <f>SUM(車種別台数表25.12:車種別台数表25.01!M52)</f>
        <v>552</v>
      </c>
      <c r="N52" s="49" t="s">
        <v>343</v>
      </c>
      <c r="O52" s="78">
        <f>SUM(車種別台数表25.12:車種別台数表25.01!O52)</f>
        <v>0</v>
      </c>
      <c r="P52" s="49"/>
      <c r="Q52" s="78">
        <f>SUM(車種別台数表25.12:車種別台数表25.01!Q52)</f>
        <v>0</v>
      </c>
      <c r="R52" s="49" t="s">
        <v>344</v>
      </c>
      <c r="S52" s="78">
        <f>SUM(車種別台数表25.12:車種別台数表25.01!S52)</f>
        <v>41</v>
      </c>
      <c r="T52" s="49" t="s">
        <v>496</v>
      </c>
      <c r="U52" s="78">
        <f>SUM(車種別台数表25.12:車種別台数表25.01!U52)</f>
        <v>0</v>
      </c>
      <c r="V52" s="58">
        <v>86</v>
      </c>
      <c r="W52" s="50">
        <f>SUM(車種別台数表25.12:車種別台数表25.01!W52)</f>
        <v>312</v>
      </c>
      <c r="X52" s="49"/>
      <c r="Y52" s="78">
        <f>SUM(車種別台数表25.12:車種別台数表25.01!Y52)</f>
        <v>0</v>
      </c>
      <c r="Z52" s="50"/>
      <c r="AA52" s="78">
        <f>SUM(車種別台数表25.12:車種別台数表25.01!AA52)</f>
        <v>0</v>
      </c>
      <c r="AB52" s="49" t="s">
        <v>346</v>
      </c>
      <c r="AC52" s="78">
        <f>SUM(車種別台数表25.12:車種別台数表25.01!AC52)</f>
        <v>348</v>
      </c>
      <c r="AD52" s="79"/>
      <c r="AE52" s="86"/>
      <c r="AF52" s="98"/>
    </row>
    <row r="53" spans="1:32" ht="15.75" customHeight="1">
      <c r="A53" s="85"/>
      <c r="B53" s="49"/>
      <c r="C53" s="78">
        <f>SUM(車種別台数表25.12:車種別台数表25.01!C53)</f>
        <v>0</v>
      </c>
      <c r="D53" s="49" t="s">
        <v>347</v>
      </c>
      <c r="E53" s="78">
        <f>SUM(車種別台数表25.12:車種別台数表25.01!E53)</f>
        <v>165</v>
      </c>
      <c r="F53" s="49"/>
      <c r="G53" s="78">
        <f>SUM(車種別台数表25.12:車種別台数表25.01!G53)</f>
        <v>0</v>
      </c>
      <c r="H53" s="49" t="s">
        <v>495</v>
      </c>
      <c r="I53" s="78">
        <f>SUM(車種別台数表25.12:車種別台数表25.01!I53)</f>
        <v>0</v>
      </c>
      <c r="J53" s="49"/>
      <c r="K53" s="78">
        <f>SUM(車種別台数表25.12:車種別台数表25.01!K53)</f>
        <v>0</v>
      </c>
      <c r="L53" s="50" t="s">
        <v>304</v>
      </c>
      <c r="M53" s="78">
        <f>SUM(車種別台数表25.12:車種別台数表25.01!M53)</f>
        <v>1245</v>
      </c>
      <c r="N53" s="49" t="s">
        <v>348</v>
      </c>
      <c r="O53" s="78">
        <f>SUM(車種別台数表25.12:車種別台数表25.01!O53)</f>
        <v>306</v>
      </c>
      <c r="P53" s="49"/>
      <c r="Q53" s="78">
        <f>SUM(車種別台数表25.12:車種別台数表25.01!Q53)</f>
        <v>0</v>
      </c>
      <c r="R53" s="49" t="s">
        <v>449</v>
      </c>
      <c r="S53" s="78">
        <f>SUM(車種別台数表25.12:車種別台数表25.01!S53)</f>
        <v>49</v>
      </c>
      <c r="T53" s="57" t="s">
        <v>345</v>
      </c>
      <c r="U53" s="78">
        <f>SUM(車種別台数表25.12:車種別台数表25.01!U53)</f>
        <v>535</v>
      </c>
      <c r="V53" s="52" t="s">
        <v>468</v>
      </c>
      <c r="W53" s="78">
        <f>SUM(車種別台数表25.12:車種別台数表25.01!W53)</f>
        <v>113</v>
      </c>
      <c r="X53" s="49"/>
      <c r="Y53" s="78">
        <f>SUM(車種別台数表25.12:車種別台数表25.01!Y53)</f>
        <v>0</v>
      </c>
      <c r="Z53" s="50"/>
      <c r="AA53" s="78">
        <f>SUM(車種別台数表25.12:車種別台数表25.01!AA53)</f>
        <v>0</v>
      </c>
      <c r="AB53" s="49" t="s">
        <v>349</v>
      </c>
      <c r="AC53" s="78">
        <f>SUM(車種別台数表25.12:車種別台数表25.01!AC53)</f>
        <v>1672</v>
      </c>
      <c r="AD53" s="79"/>
      <c r="AE53" s="86"/>
      <c r="AF53" s="72"/>
    </row>
    <row r="54" spans="1:32" ht="15.75" customHeight="1">
      <c r="A54" s="89"/>
      <c r="B54" s="49"/>
      <c r="C54" s="78">
        <f>SUM(車種別台数表25.12:車種別台数表25.01!C54)</f>
        <v>0</v>
      </c>
      <c r="D54" s="49" t="s">
        <v>350</v>
      </c>
      <c r="E54" s="78">
        <f>SUM(車種別台数表25.12:車種別台数表25.01!E54)</f>
        <v>471</v>
      </c>
      <c r="F54" s="49"/>
      <c r="G54" s="78">
        <f>SUM(車種別台数表25.12:車種別台数表25.01!G54)</f>
        <v>0</v>
      </c>
      <c r="H54" s="49" t="s">
        <v>351</v>
      </c>
      <c r="I54" s="78">
        <f>SUM(車種別台数表25.12:車種別台数表25.01!I54)</f>
        <v>3035</v>
      </c>
      <c r="J54" s="49"/>
      <c r="K54" s="78">
        <f>SUM(車種別台数表25.12:車種別台数表25.01!K54)</f>
        <v>0</v>
      </c>
      <c r="L54" s="49" t="s">
        <v>454</v>
      </c>
      <c r="M54" s="78">
        <f>SUM(車種別台数表25.12:車種別台数表25.01!M54)</f>
        <v>542</v>
      </c>
      <c r="N54" s="49" t="s">
        <v>434</v>
      </c>
      <c r="O54" s="78">
        <f>SUM(車種別台数表25.12:車種別台数表25.01!O54)</f>
        <v>525</v>
      </c>
      <c r="P54" s="49"/>
      <c r="Q54" s="78">
        <f>SUM(車種別台数表25.12:車種別台数表25.01!Q54)</f>
        <v>0</v>
      </c>
      <c r="R54" s="49" t="s">
        <v>330</v>
      </c>
      <c r="S54" s="78">
        <f>SUM(車種別台数表25.12:車種別台数表25.01!S54)</f>
        <v>963</v>
      </c>
      <c r="T54" s="49" t="s">
        <v>455</v>
      </c>
      <c r="U54" s="78">
        <f>SUM(車種別台数表25.12:車種別台数表25.01!U54)</f>
        <v>42</v>
      </c>
      <c r="V54" s="52" t="s">
        <v>356</v>
      </c>
      <c r="W54" s="78">
        <f>SUM(車種別台数表25.12:車種別台数表25.01!W54)</f>
        <v>73</v>
      </c>
      <c r="X54" s="49"/>
      <c r="Y54" s="78">
        <f>SUM(車種別台数表25.12:車種別台数表25.01!Y54)</f>
        <v>0</v>
      </c>
      <c r="Z54" s="50"/>
      <c r="AA54" s="78">
        <f>SUM(車種別台数表25.12:車種別台数表25.01!AA54)</f>
        <v>0</v>
      </c>
      <c r="AB54" s="50" t="s">
        <v>354</v>
      </c>
      <c r="AC54" s="78">
        <f>SUM(車種別台数表25.12:車種別台数表25.01!AC54)</f>
        <v>958</v>
      </c>
      <c r="AD54" s="79"/>
      <c r="AE54" s="90"/>
      <c r="AF54" s="72"/>
    </row>
    <row r="55" spans="1:32" ht="15.75" customHeight="1">
      <c r="A55" s="85" t="s">
        <v>72</v>
      </c>
      <c r="B55" s="49"/>
      <c r="C55" s="78">
        <f>SUM(車種別台数表25.12:車種別台数表25.01!C55)</f>
        <v>0</v>
      </c>
      <c r="D55" s="49" t="s">
        <v>470</v>
      </c>
      <c r="E55" s="78">
        <f>SUM(車種別台数表25.12:車種別台数表25.01!E55)</f>
        <v>1319</v>
      </c>
      <c r="F55" s="49"/>
      <c r="G55" s="78">
        <f>SUM(車種別台数表25.12:車種別台数表25.01!G55)</f>
        <v>0</v>
      </c>
      <c r="H55" s="49" t="s">
        <v>459</v>
      </c>
      <c r="I55" s="78">
        <f>SUM(車種別台数表25.12:車種別台数表25.01!I55)</f>
        <v>987</v>
      </c>
      <c r="J55" s="49"/>
      <c r="K55" s="78">
        <f>SUM(車種別台数表25.12:車種別台数表25.01!K55)</f>
        <v>0</v>
      </c>
      <c r="L55" s="49" t="s">
        <v>464</v>
      </c>
      <c r="M55" s="78">
        <f>SUM(車種別台数表25.12:車種別台数表25.01!M55)</f>
        <v>0</v>
      </c>
      <c r="N55" s="50" t="s">
        <v>508</v>
      </c>
      <c r="O55" s="78">
        <f>SUM(車種別台数表25.12:車種別台数表25.01!O55)</f>
        <v>0</v>
      </c>
      <c r="P55" s="49"/>
      <c r="Q55" s="78">
        <f>SUM(車種別台数表25.12:車種別台数表25.01!Q55)</f>
        <v>0</v>
      </c>
      <c r="R55" s="49" t="s">
        <v>353</v>
      </c>
      <c r="S55" s="78">
        <f>SUM(車種別台数表25.12:車種別台数表25.01!S55)</f>
        <v>82</v>
      </c>
      <c r="T55" s="59"/>
      <c r="U55" s="78">
        <f>SUM(車種別台数表25.12:車種別台数表25.01!U55)</f>
        <v>0</v>
      </c>
      <c r="V55" s="49" t="s">
        <v>509</v>
      </c>
      <c r="W55" s="53">
        <f>SUM(車種別台数表25.12:車種別台数表25.01!W55)</f>
        <v>140</v>
      </c>
      <c r="X55" s="49"/>
      <c r="Y55" s="78">
        <f>SUM(車種別台数表25.12:車種別台数表25.01!Y55)</f>
        <v>0</v>
      </c>
      <c r="Z55" s="50"/>
      <c r="AA55" s="78">
        <f>SUM(車種別台数表25.12:車種別台数表25.01!AA55)</f>
        <v>0</v>
      </c>
      <c r="AB55" s="49" t="s">
        <v>357</v>
      </c>
      <c r="AC55" s="78">
        <f>SUM(車種別台数表25.12:車種別台数表25.01!AC55)</f>
        <v>10</v>
      </c>
      <c r="AD55" s="79"/>
      <c r="AE55" s="86" t="s">
        <v>72</v>
      </c>
      <c r="AF55" s="72"/>
    </row>
    <row r="56" spans="1:32" ht="15.75" customHeight="1">
      <c r="A56" s="85"/>
      <c r="B56" s="49"/>
      <c r="C56" s="78">
        <f>SUM(車種別台数表25.12:車種別台数表25.01!C56)</f>
        <v>0</v>
      </c>
      <c r="D56" s="49" t="s">
        <v>452</v>
      </c>
      <c r="E56" s="78">
        <f>SUM(車種別台数表25.12:車種別台数表25.01!E56)</f>
        <v>7</v>
      </c>
      <c r="F56" s="49"/>
      <c r="G56" s="78">
        <f>SUM(車種別台数表25.12:車種別台数表25.01!G56)</f>
        <v>0</v>
      </c>
      <c r="H56" s="49" t="s">
        <v>263</v>
      </c>
      <c r="I56" s="78">
        <f>SUM(車種別台数表25.12:車種別台数表25.01!I56)</f>
        <v>0</v>
      </c>
      <c r="J56" s="49"/>
      <c r="K56" s="78">
        <f>SUM(車種別台数表25.12:車種別台数表25.01!K56)</f>
        <v>0</v>
      </c>
      <c r="L56" s="49" t="s">
        <v>498</v>
      </c>
      <c r="M56" s="78">
        <f>SUM(車種別台数表25.12:車種別台数表25.01!M56)</f>
        <v>511</v>
      </c>
      <c r="N56" s="50" t="s">
        <v>352</v>
      </c>
      <c r="O56" s="78">
        <f>SUM(車種別台数表25.12:車種別台数表25.01!O56)</f>
        <v>867</v>
      </c>
      <c r="P56" s="49"/>
      <c r="Q56" s="78">
        <f>SUM(車種別台数表25.12:車種別台数表25.01!Q56)</f>
        <v>0</v>
      </c>
      <c r="R56" s="49" t="s">
        <v>332</v>
      </c>
      <c r="S56" s="78">
        <f>SUM(車種別台数表25.12:車種別台数表25.01!S56)</f>
        <v>52</v>
      </c>
      <c r="T56" s="49"/>
      <c r="U56" s="78">
        <f>SUM(車種別台数表25.12:車種別台数表25.01!U56)</f>
        <v>0</v>
      </c>
      <c r="V56" s="57" t="s">
        <v>412</v>
      </c>
      <c r="W56" s="78">
        <f>SUM(車種別台数表25.12:車種別台数表25.01!W56)</f>
        <v>42</v>
      </c>
      <c r="X56" s="49"/>
      <c r="Y56" s="78">
        <f>SUM(車種別台数表25.12:車種別台数表25.01!Y56)</f>
        <v>0</v>
      </c>
      <c r="Z56" s="50"/>
      <c r="AA56" s="78">
        <f>SUM(車種別台数表25.12:車種別台数表25.01!AA56)</f>
        <v>0</v>
      </c>
      <c r="AB56" s="49" t="s">
        <v>359</v>
      </c>
      <c r="AC56" s="78">
        <f>SUM(車種別台数表25.12:車種別台数表25.01!AC56)</f>
        <v>329</v>
      </c>
      <c r="AD56" s="79"/>
      <c r="AE56" s="86"/>
      <c r="AF56" s="72"/>
    </row>
    <row r="57" spans="1:32" ht="15.75" customHeight="1">
      <c r="A57" s="85" t="s">
        <v>52</v>
      </c>
      <c r="B57" s="49"/>
      <c r="C57" s="78">
        <f>SUM(車種別台数表25.12:車種別台数表25.01!C57)</f>
        <v>0</v>
      </c>
      <c r="D57" s="59" t="s">
        <v>355</v>
      </c>
      <c r="E57" s="78">
        <f>SUM(車種別台数表25.12:車種別台数表25.01!E57)</f>
        <v>1786</v>
      </c>
      <c r="F57" s="49"/>
      <c r="G57" s="78">
        <f>SUM(車種別台数表25.12:車種別台数表25.01!G57)</f>
        <v>0</v>
      </c>
      <c r="H57" s="49" t="s">
        <v>364</v>
      </c>
      <c r="I57" s="78">
        <f>SUM(車種別台数表25.12:車種別台数表25.01!I57)</f>
        <v>1003</v>
      </c>
      <c r="J57" s="49"/>
      <c r="K57" s="78">
        <f>SUM(車種別台数表25.12:車種別台数表25.01!K57)</f>
        <v>0</v>
      </c>
      <c r="L57" s="49" t="s">
        <v>467</v>
      </c>
      <c r="M57" s="78">
        <f>SUM(車種別台数表25.12:車種別台数表25.01!M57)</f>
        <v>39</v>
      </c>
      <c r="N57" s="50" t="s">
        <v>500</v>
      </c>
      <c r="O57" s="78">
        <f>SUM(車種別台数表25.12:車種別台数表25.01!O57)</f>
        <v>0</v>
      </c>
      <c r="P57" s="49"/>
      <c r="Q57" s="78">
        <f>SUM(車種別台数表25.12:車種別台数表25.01!Q57)</f>
        <v>0</v>
      </c>
      <c r="R57" s="49" t="s">
        <v>365</v>
      </c>
      <c r="S57" s="78">
        <f>SUM(車種別台数表25.12:車種別台数表25.01!S57)</f>
        <v>57</v>
      </c>
      <c r="T57" s="50"/>
      <c r="U57" s="78">
        <f>SUM(車種別台数表25.12:車種別台数表25.01!U57)</f>
        <v>0</v>
      </c>
      <c r="V57" s="49" t="s">
        <v>370</v>
      </c>
      <c r="W57" s="78">
        <f>SUM(車種別台数表25.12:車種別台数表25.01!W57)</f>
        <v>138</v>
      </c>
      <c r="X57" s="49"/>
      <c r="Y57" s="78">
        <f>SUM(車種別台数表25.12:車種別台数表25.01!Y57)</f>
        <v>0</v>
      </c>
      <c r="Z57" s="50"/>
      <c r="AA57" s="78">
        <f>SUM(車種別台数表25.12:車種別台数表25.01!AA57)</f>
        <v>0</v>
      </c>
      <c r="AB57" s="49" t="s">
        <v>361</v>
      </c>
      <c r="AC57" s="78">
        <f>SUM(車種別台数表25.12:車種別台数表25.01!AC57)</f>
        <v>2755</v>
      </c>
      <c r="AD57" s="79"/>
      <c r="AE57" s="86" t="s">
        <v>52</v>
      </c>
      <c r="AF57" s="72"/>
    </row>
    <row r="58" spans="1:32" ht="15.75" customHeight="1">
      <c r="A58" s="85"/>
      <c r="B58" s="49"/>
      <c r="C58" s="78">
        <f>SUM(車種別台数表25.12:車種別台数表25.01!C58)</f>
        <v>0</v>
      </c>
      <c r="D58" s="49" t="s">
        <v>358</v>
      </c>
      <c r="E58" s="78">
        <f>SUM(車種別台数表25.12:車種別台数表25.01!E58)</f>
        <v>937</v>
      </c>
      <c r="F58" s="49"/>
      <c r="G58" s="78">
        <f>SUM(車種別台数表25.12:車種別台数表25.01!G58)</f>
        <v>0</v>
      </c>
      <c r="H58" s="49" t="s">
        <v>367</v>
      </c>
      <c r="I58" s="78">
        <f>SUM(車種別台数表25.12:車種別台数表25.01!I58)</f>
        <v>3631</v>
      </c>
      <c r="J58" s="49"/>
      <c r="K58" s="78">
        <f>SUM(車種別台数表25.12:車種別台数表25.01!K58)</f>
        <v>0</v>
      </c>
      <c r="L58" s="49" t="s">
        <v>499</v>
      </c>
      <c r="M58" s="78">
        <f>SUM(車種別台数表25.12:車種別台数表25.01!M58)</f>
        <v>0</v>
      </c>
      <c r="N58" s="50"/>
      <c r="O58" s="78">
        <f>SUM(車種別台数表25.12:車種別台数表25.01!O58)</f>
        <v>0</v>
      </c>
      <c r="P58" s="49"/>
      <c r="Q58" s="78">
        <f>SUM(車種別台数表25.12:車種別台数表25.01!Q58)</f>
        <v>0</v>
      </c>
      <c r="R58" s="50" t="s">
        <v>333</v>
      </c>
      <c r="S58" s="78">
        <f>SUM(車種別台数表25.12:車種別台数表25.01!S58)</f>
        <v>3477</v>
      </c>
      <c r="T58" s="49"/>
      <c r="U58" s="78">
        <f>SUM(車種別台数表25.12:車種別台数表25.01!U58)</f>
        <v>0</v>
      </c>
      <c r="V58" s="57" t="s">
        <v>373</v>
      </c>
      <c r="W58" s="78">
        <f>SUM(車種別台数表25.12:車種別台数表25.01!W58)</f>
        <v>8</v>
      </c>
      <c r="X58" s="49"/>
      <c r="Y58" s="78">
        <f>SUM(車種別台数表25.12:車種別台数表25.01!Y58)</f>
        <v>0</v>
      </c>
      <c r="Z58" s="50"/>
      <c r="AA58" s="78">
        <f>SUM(車種別台数表25.12:車種別台数表25.01!AA58)</f>
        <v>0</v>
      </c>
      <c r="AB58" s="49" t="s">
        <v>363</v>
      </c>
      <c r="AC58" s="78">
        <f>SUM(車種別台数表25.12:車種別台数表25.01!AC58)</f>
        <v>1293</v>
      </c>
      <c r="AD58" s="79"/>
      <c r="AE58" s="86"/>
      <c r="AF58" s="72"/>
    </row>
    <row r="59" spans="1:32" ht="15.75" customHeight="1">
      <c r="A59" s="85" t="s">
        <v>78</v>
      </c>
      <c r="B59" s="49"/>
      <c r="C59" s="78">
        <f>SUM(車種別台数表25.12:車種別台数表25.01!C59)</f>
        <v>0</v>
      </c>
      <c r="D59" s="49" t="s">
        <v>360</v>
      </c>
      <c r="E59" s="78">
        <f>SUM(車種別台数表25.12:車種別台数表25.01!E59)</f>
        <v>372</v>
      </c>
      <c r="F59" s="49"/>
      <c r="G59" s="78">
        <f>SUM(車種別台数表25.12:車種別台数表25.01!G59)</f>
        <v>0</v>
      </c>
      <c r="H59" s="49" t="s">
        <v>371</v>
      </c>
      <c r="I59" s="78">
        <f>SUM(車種別台数表25.12:車種別台数表25.01!I59)</f>
        <v>157</v>
      </c>
      <c r="J59" s="49"/>
      <c r="K59" s="78">
        <f>SUM(車種別台数表25.12:車種別台数表25.01!K59)</f>
        <v>0</v>
      </c>
      <c r="L59" s="49" t="s">
        <v>465</v>
      </c>
      <c r="M59" s="78">
        <f>SUM(車種別台数表25.12:車種別台数表25.01!M59)</f>
        <v>598</v>
      </c>
      <c r="N59" s="50"/>
      <c r="O59" s="78">
        <f>SUM(車種別台数表25.12:車種別台数表25.01!O59)</f>
        <v>0</v>
      </c>
      <c r="P59" s="49"/>
      <c r="Q59" s="78">
        <f>SUM(車種別台数表25.12:車種別台数表25.01!Q59)</f>
        <v>0</v>
      </c>
      <c r="R59" s="49" t="s">
        <v>248</v>
      </c>
      <c r="S59" s="78">
        <f>SUM(車種別台数表25.12:車種別台数表25.01!S59)</f>
        <v>1470</v>
      </c>
      <c r="T59" s="49"/>
      <c r="U59" s="78">
        <f>SUM(車種別台数表25.12:車種別台数表25.01!U59)</f>
        <v>0</v>
      </c>
      <c r="V59" s="57" t="s">
        <v>458</v>
      </c>
      <c r="W59" s="78">
        <f>SUM(車種別台数表25.12:車種別台数表25.01!W59)</f>
        <v>47</v>
      </c>
      <c r="X59" s="49"/>
      <c r="Y59" s="78">
        <f>SUM(車種別台数表25.12:車種別台数表25.01!Y59)</f>
        <v>0</v>
      </c>
      <c r="Z59" s="50"/>
      <c r="AA59" s="78">
        <f>SUM(車種別台数表25.12:車種別台数表25.01!AA59)</f>
        <v>0</v>
      </c>
      <c r="AB59" s="49" t="s">
        <v>366</v>
      </c>
      <c r="AC59" s="78">
        <f>SUM(車種別台数表25.12:車種別台数表25.01!AC59)</f>
        <v>866</v>
      </c>
      <c r="AD59" s="79"/>
      <c r="AE59" s="86" t="s">
        <v>78</v>
      </c>
      <c r="AF59" s="72"/>
    </row>
    <row r="60" spans="1:32" ht="15.75" customHeight="1">
      <c r="A60" s="85"/>
      <c r="B60" s="49"/>
      <c r="C60" s="78">
        <f>SUM(車種別台数表25.12:車種別台数表25.01!C60)</f>
        <v>0</v>
      </c>
      <c r="D60" s="49"/>
      <c r="E60" s="78">
        <f>SUM(車種別台数表25.12:車種別台数表25.01!E60)</f>
        <v>0</v>
      </c>
      <c r="F60" s="49"/>
      <c r="G60" s="78">
        <f>SUM(車種別台数表25.12:車種別台数表25.01!G60)</f>
        <v>0</v>
      </c>
      <c r="H60" s="49" t="s">
        <v>247</v>
      </c>
      <c r="I60" s="78">
        <f>SUM(車種別台数表25.12:車種別台数表25.01!I60)</f>
        <v>1412</v>
      </c>
      <c r="J60" s="49"/>
      <c r="K60" s="78">
        <f>SUM(車種別台数表25.12:車種別台数表25.01!K60)</f>
        <v>0</v>
      </c>
      <c r="L60" s="49" t="s">
        <v>362</v>
      </c>
      <c r="M60" s="78">
        <f>SUM(車種別台数表25.12:車種別台数表25.01!M60)</f>
        <v>467</v>
      </c>
      <c r="N60" s="50"/>
      <c r="O60" s="78">
        <f>SUM(車種別台数表25.12:車種別台数表25.01!O60)</f>
        <v>0</v>
      </c>
      <c r="P60" s="49"/>
      <c r="Q60" s="78">
        <f>SUM(車種別台数表25.12:車種別台数表25.01!Q60)</f>
        <v>0</v>
      </c>
      <c r="R60" s="49" t="s">
        <v>372</v>
      </c>
      <c r="S60" s="78">
        <f>SUM(車種別台数表25.12:車種別台数表25.01!S60)</f>
        <v>322</v>
      </c>
      <c r="T60" s="49"/>
      <c r="U60" s="78">
        <f>SUM(車種別台数表25.12:車種別台数表25.01!U60)</f>
        <v>0</v>
      </c>
      <c r="V60" s="49" t="s">
        <v>488</v>
      </c>
      <c r="W60" s="53">
        <f>SUM(車種別台数表25.12:車種別台数表25.01!W60)</f>
        <v>807</v>
      </c>
      <c r="X60" s="49"/>
      <c r="Y60" s="78">
        <f>SUM(車種別台数表25.12:車種別台数表25.01!Y60)</f>
        <v>0</v>
      </c>
      <c r="Z60" s="50"/>
      <c r="AA60" s="78">
        <f>SUM(車種別台数表25.12:車種別台数表25.01!AA60)</f>
        <v>0</v>
      </c>
      <c r="AB60" s="49" t="s">
        <v>368</v>
      </c>
      <c r="AC60" s="78">
        <f>SUM(車種別台数表25.12:車種別台数表25.01!AC60)</f>
        <v>63</v>
      </c>
      <c r="AD60" s="79"/>
      <c r="AE60" s="86"/>
      <c r="AF60" s="72"/>
    </row>
    <row r="61" spans="1:32" ht="15.75" customHeight="1">
      <c r="A61" s="85" t="s">
        <v>81</v>
      </c>
      <c r="B61" s="49"/>
      <c r="C61" s="78">
        <f>SUM(車種別台数表25.12:車種別台数表25.01!C61)</f>
        <v>0</v>
      </c>
      <c r="D61" s="49"/>
      <c r="E61" s="78">
        <f>SUM(車種別台数表25.12:車種別台数表25.01!E61)</f>
        <v>0</v>
      </c>
      <c r="F61" s="49"/>
      <c r="G61" s="78">
        <f>SUM(車種別台数表25.12:車種別台数表25.01!G61)</f>
        <v>0</v>
      </c>
      <c r="H61" s="49" t="s">
        <v>524</v>
      </c>
      <c r="I61" s="78">
        <f>SUM(車種別台数表25.12:車種別台数表25.01!I61)</f>
        <v>1</v>
      </c>
      <c r="J61" s="49"/>
      <c r="K61" s="78">
        <f>SUM(車種別台数表25.12:車種別台数表25.01!K61)</f>
        <v>0</v>
      </c>
      <c r="L61" s="49"/>
      <c r="M61" s="78">
        <f>SUM(車種別台数表25.12:車種別台数表25.01!M61)</f>
        <v>0</v>
      </c>
      <c r="N61" s="49"/>
      <c r="O61" s="78">
        <f>SUM(車種別台数表25.12:車種別台数表25.01!O61)</f>
        <v>0</v>
      </c>
      <c r="P61" s="49"/>
      <c r="Q61" s="78">
        <f>SUM(車種別台数表25.12:車種別台数表25.01!Q61)</f>
        <v>0</v>
      </c>
      <c r="R61" s="49" t="s">
        <v>376</v>
      </c>
      <c r="S61" s="78">
        <f>SUM(車種別台数表25.12:車種別台数表25.01!S61)</f>
        <v>100</v>
      </c>
      <c r="T61" s="49"/>
      <c r="U61" s="78">
        <f>SUM(車種別台数表25.12:車種別台数表25.01!U61)</f>
        <v>0</v>
      </c>
      <c r="V61" s="49" t="s">
        <v>377</v>
      </c>
      <c r="W61" s="78">
        <f>SUM(車種別台数表25.12:車種別台数表25.01!W61)</f>
        <v>28</v>
      </c>
      <c r="X61" s="49"/>
      <c r="Y61" s="78">
        <f>SUM(車種別台数表25.12:車種別台数表25.01!Y61)</f>
        <v>0</v>
      </c>
      <c r="Z61" s="50"/>
      <c r="AA61" s="78">
        <f>SUM(車種別台数表25.12:車種別台数表25.01!AA61)</f>
        <v>0</v>
      </c>
      <c r="AB61" s="49" t="s">
        <v>369</v>
      </c>
      <c r="AC61" s="78">
        <f>SUM(車種別台数表25.12:車種別台数表25.01!AC61)</f>
        <v>21</v>
      </c>
      <c r="AD61" s="79"/>
      <c r="AE61" s="86" t="s">
        <v>81</v>
      </c>
      <c r="AF61" s="72"/>
    </row>
    <row r="62" spans="1:32" ht="15.75" customHeight="1">
      <c r="A62" s="85"/>
      <c r="B62" s="49"/>
      <c r="C62" s="78">
        <f>SUM(車種別台数表25.12:車種別台数表25.01!C62)</f>
        <v>0</v>
      </c>
      <c r="D62" s="49"/>
      <c r="E62" s="78">
        <f>SUM(車種別台数表25.12:車種別台数表25.01!E62)</f>
        <v>0</v>
      </c>
      <c r="F62" s="49"/>
      <c r="G62" s="78">
        <f>SUM(車種別台数表25.12:車種別台数表25.01!G62)</f>
        <v>0</v>
      </c>
      <c r="H62" s="56" t="s">
        <v>528</v>
      </c>
      <c r="I62" s="78">
        <f>SUM(車種別台数表25.12:車種別台数表25.01!I62)</f>
        <v>88</v>
      </c>
      <c r="J62" s="49"/>
      <c r="K62" s="78">
        <f>SUM(車種別台数表25.12:車種別台数表25.01!K62)</f>
        <v>0</v>
      </c>
      <c r="L62" s="50"/>
      <c r="M62" s="78">
        <f>SUM(車種別台数表25.12:車種別台数表25.01!M62)</f>
        <v>0</v>
      </c>
      <c r="N62" s="49"/>
      <c r="O62" s="78">
        <f>SUM(車種別台数表25.12:車種別台数表25.01!O62)</f>
        <v>0</v>
      </c>
      <c r="P62" s="49"/>
      <c r="Q62" s="78">
        <f>SUM(車種別台数表25.12:車種別台数表25.01!Q62)</f>
        <v>0</v>
      </c>
      <c r="R62" s="49"/>
      <c r="S62" s="78">
        <f>SUM(車種別台数表25.12:車種別台数表25.01!S62)</f>
        <v>0</v>
      </c>
      <c r="T62" s="49"/>
      <c r="U62" s="78">
        <f>SUM(車種別台数表25.12:車種別台数表25.01!U62)</f>
        <v>0</v>
      </c>
      <c r="V62" s="50" t="s">
        <v>494</v>
      </c>
      <c r="W62" s="78">
        <f>SUM(車種別台数表25.12:車種別台数表25.01!W62)</f>
        <v>3</v>
      </c>
      <c r="X62" s="49"/>
      <c r="Y62" s="78">
        <f>SUM(車種別台数表25.12:車種別台数表25.01!Y62)</f>
        <v>0</v>
      </c>
      <c r="Z62" s="50"/>
      <c r="AA62" s="78">
        <f>SUM(車種別台数表25.12:車種別台数表25.01!AA62)</f>
        <v>0</v>
      </c>
      <c r="AB62" s="49" t="s">
        <v>374</v>
      </c>
      <c r="AC62" s="78">
        <f>SUM(車種別台数表25.12:車種別台数表25.01!AC62)</f>
        <v>61</v>
      </c>
      <c r="AD62" s="79"/>
      <c r="AE62" s="86"/>
      <c r="AF62" s="72"/>
    </row>
    <row r="63" spans="1:32" ht="15.75" customHeight="1">
      <c r="A63" s="85" t="s">
        <v>85</v>
      </c>
      <c r="B63" s="49"/>
      <c r="C63" s="78">
        <f>SUM(車種別台数表25.12:車種別台数表25.01!C63)</f>
        <v>0</v>
      </c>
      <c r="D63" s="49"/>
      <c r="E63" s="78">
        <f>SUM(車種別台数表25.12:車種別台数表25.01!E63)</f>
        <v>0</v>
      </c>
      <c r="F63" s="49"/>
      <c r="G63" s="78">
        <f>SUM(車種別台数表25.12:車種別台数表25.01!G63)</f>
        <v>0</v>
      </c>
      <c r="H63" s="49"/>
      <c r="I63" s="78">
        <f>SUM(車種別台数表25.12:車種別台数表25.01!I63)</f>
        <v>0</v>
      </c>
      <c r="J63" s="50"/>
      <c r="K63" s="78">
        <f>SUM(車種別台数表25.12:車種別台数表25.01!K63)</f>
        <v>0</v>
      </c>
      <c r="L63" s="49"/>
      <c r="M63" s="78">
        <f>SUM(車種別台数表25.12:車種別台数表25.01!M63)</f>
        <v>0</v>
      </c>
      <c r="N63" s="49"/>
      <c r="O63" s="78">
        <f>SUM(車種別台数表25.12:車種別台数表25.01!O63)</f>
        <v>0</v>
      </c>
      <c r="P63" s="49"/>
      <c r="Q63" s="78">
        <f>SUM(車種別台数表25.12:車種別台数表25.01!Q63)</f>
        <v>0</v>
      </c>
      <c r="R63" s="49"/>
      <c r="S63" s="78">
        <f>SUM(車種別台数表25.12:車種別台数表25.01!S63)</f>
        <v>0</v>
      </c>
      <c r="T63" s="49"/>
      <c r="U63" s="78">
        <f>SUM(車種別台数表25.12:車種別台数表25.01!U63)</f>
        <v>0</v>
      </c>
      <c r="V63" s="50" t="s">
        <v>487</v>
      </c>
      <c r="W63" s="53">
        <f>SUM(車種別台数表25.12:車種別台数表25.01!W63)</f>
        <v>289</v>
      </c>
      <c r="X63" s="49"/>
      <c r="Y63" s="78">
        <f>SUM(車種別台数表25.12:車種別台数表25.01!Y63)</f>
        <v>0</v>
      </c>
      <c r="Z63" s="50"/>
      <c r="AA63" s="78">
        <f>SUM(車種別台数表25.12:車種別台数表25.01!AA63)</f>
        <v>0</v>
      </c>
      <c r="AB63" s="49" t="s">
        <v>378</v>
      </c>
      <c r="AC63" s="78">
        <f>SUM(車種別台数表25.12:車種別台数表25.01!AC63)</f>
        <v>15</v>
      </c>
      <c r="AD63" s="79"/>
      <c r="AE63" s="86" t="s">
        <v>85</v>
      </c>
      <c r="AF63" s="72"/>
    </row>
    <row r="64" spans="1:32" ht="15.75" customHeight="1">
      <c r="A64" s="89"/>
      <c r="B64" s="49"/>
      <c r="C64" s="78">
        <f>SUM(車種別台数表25.12:車種別台数表25.01!C64)</f>
        <v>0</v>
      </c>
      <c r="D64" s="49"/>
      <c r="E64" s="78">
        <f>SUM(車種別台数表25.12:車種別台数表25.01!E64)</f>
        <v>0</v>
      </c>
      <c r="F64" s="49"/>
      <c r="G64" s="78">
        <f>SUM(車種別台数表25.12:車種別台数表25.01!G64)</f>
        <v>0</v>
      </c>
      <c r="H64" s="49"/>
      <c r="I64" s="78">
        <f>SUM(車種別台数表25.12:車種別台数表25.01!I64)</f>
        <v>0</v>
      </c>
      <c r="J64" s="49"/>
      <c r="K64" s="78">
        <f>SUM(車種別台数表25.12:車種別台数表25.01!K64)</f>
        <v>0</v>
      </c>
      <c r="L64" s="49"/>
      <c r="M64" s="78">
        <f>SUM(車種別台数表25.12:車種別台数表25.01!M64)</f>
        <v>0</v>
      </c>
      <c r="N64" s="49"/>
      <c r="O64" s="78">
        <f>SUM(車種別台数表25.12:車種別台数表25.01!O64)</f>
        <v>0</v>
      </c>
      <c r="P64" s="49"/>
      <c r="Q64" s="78">
        <f>SUM(車種別台数表25.12:車種別台数表25.01!Q64)</f>
        <v>0</v>
      </c>
      <c r="R64" s="49"/>
      <c r="S64" s="78">
        <f>SUM(車種別台数表25.12:車種別台数表25.01!S64)</f>
        <v>0</v>
      </c>
      <c r="T64" s="49"/>
      <c r="U64" s="78">
        <f>SUM(車種別台数表25.12:車種別台数表25.01!U64)</f>
        <v>0</v>
      </c>
      <c r="V64" s="50" t="s">
        <v>380</v>
      </c>
      <c r="W64" s="78">
        <f>SUM(車種別台数表25.12:車種別台数表25.01!W64)</f>
        <v>13</v>
      </c>
      <c r="X64" s="49"/>
      <c r="Y64" s="78">
        <f>SUM(車種別台数表25.12:車種別台数表25.01!Y64)</f>
        <v>0</v>
      </c>
      <c r="Z64" s="50"/>
      <c r="AA64" s="78">
        <f>SUM(車種別台数表25.12:車種別台数表25.01!AA64)</f>
        <v>0</v>
      </c>
      <c r="AB64" s="49" t="s">
        <v>379</v>
      </c>
      <c r="AC64" s="78">
        <f>SUM(車種別台数表25.12:車種別台数表25.01!AC64)</f>
        <v>2</v>
      </c>
      <c r="AD64" s="79"/>
      <c r="AE64" s="90"/>
      <c r="AF64" s="72"/>
    </row>
    <row r="65" spans="1:32" ht="15.75" customHeight="1">
      <c r="A65" s="89"/>
      <c r="B65" s="49"/>
      <c r="C65" s="78">
        <f>SUM(車種別台数表25.12:車種別台数表25.01!C65)</f>
        <v>0</v>
      </c>
      <c r="D65" s="49"/>
      <c r="E65" s="78">
        <f>SUM(車種別台数表25.12:車種別台数表25.01!E65)</f>
        <v>0</v>
      </c>
      <c r="F65" s="49"/>
      <c r="G65" s="78">
        <f>SUM(車種別台数表25.12:車種別台数表25.01!G65)</f>
        <v>0</v>
      </c>
      <c r="H65" s="49"/>
      <c r="I65" s="78">
        <f>SUM(車種別台数表25.12:車種別台数表25.01!I65)</f>
        <v>0</v>
      </c>
      <c r="J65" s="49"/>
      <c r="K65" s="78">
        <f>SUM(車種別台数表25.12:車種別台数表25.01!K65)</f>
        <v>0</v>
      </c>
      <c r="L65" s="49"/>
      <c r="M65" s="78">
        <f>SUM(車種別台数表25.12:車種別台数表25.01!M65)</f>
        <v>0</v>
      </c>
      <c r="N65" s="49"/>
      <c r="O65" s="78">
        <f>SUM(車種別台数表25.12:車種別台数表25.01!O65)</f>
        <v>0</v>
      </c>
      <c r="P65" s="49"/>
      <c r="Q65" s="78">
        <f>SUM(車種別台数表25.12:車種別台数表25.01!Q65)</f>
        <v>0</v>
      </c>
      <c r="R65" s="49"/>
      <c r="S65" s="78">
        <f>SUM(車種別台数表25.12:車種別台数表25.01!S65)</f>
        <v>0</v>
      </c>
      <c r="T65" s="49"/>
      <c r="U65" s="78">
        <f>SUM(車種別台数表25.12:車種別台数表25.01!U65)</f>
        <v>0</v>
      </c>
      <c r="V65" s="49" t="s">
        <v>382</v>
      </c>
      <c r="W65" s="78">
        <f>SUM(車種別台数表25.12:車種別台数表25.01!W65)</f>
        <v>30</v>
      </c>
      <c r="X65" s="49"/>
      <c r="Y65" s="78">
        <f>SUM(車種別台数表25.12:車種別台数表25.01!Y65)</f>
        <v>0</v>
      </c>
      <c r="Z65" s="50"/>
      <c r="AA65" s="78">
        <f>SUM(車種別台数表25.12:車種別台数表25.01!AA65)</f>
        <v>0</v>
      </c>
      <c r="AB65" s="49" t="s">
        <v>381</v>
      </c>
      <c r="AC65" s="78">
        <f>SUM(車種別台数表25.12:車種別台数表25.01!AC65)</f>
        <v>6</v>
      </c>
      <c r="AD65" s="79"/>
      <c r="AE65" s="90"/>
      <c r="AF65" s="72"/>
    </row>
    <row r="66" spans="1:32" ht="15.75" customHeight="1">
      <c r="A66" s="89"/>
      <c r="B66" s="49"/>
      <c r="C66" s="78">
        <f>SUM(車種別台数表25.12:車種別台数表25.01!C66)</f>
        <v>0</v>
      </c>
      <c r="D66" s="49"/>
      <c r="E66" s="78">
        <f>SUM(車種別台数表25.12:車種別台数表25.01!E66)</f>
        <v>0</v>
      </c>
      <c r="F66" s="49"/>
      <c r="G66" s="78">
        <f>SUM(車種別台数表25.12:車種別台数表25.01!G66)</f>
        <v>0</v>
      </c>
      <c r="H66" s="49"/>
      <c r="I66" s="78">
        <f>SUM(車種別台数表25.12:車種別台数表25.01!I66)</f>
        <v>0</v>
      </c>
      <c r="J66" s="49"/>
      <c r="K66" s="78">
        <f>SUM(車種別台数表25.12:車種別台数表25.01!K66)</f>
        <v>0</v>
      </c>
      <c r="L66" s="49"/>
      <c r="M66" s="78">
        <f>SUM(車種別台数表25.12:車種別台数表25.01!M66)</f>
        <v>0</v>
      </c>
      <c r="N66" s="49"/>
      <c r="O66" s="78">
        <f>SUM(車種別台数表25.12:車種別台数表25.01!O66)</f>
        <v>0</v>
      </c>
      <c r="P66" s="49"/>
      <c r="Q66" s="78">
        <f>SUM(車種別台数表25.12:車種別台数表25.01!Q66)</f>
        <v>0</v>
      </c>
      <c r="R66" s="50"/>
      <c r="S66" s="78">
        <f>SUM(車種別台数表25.12:車種別台数表25.01!S66)</f>
        <v>0</v>
      </c>
      <c r="T66" s="49"/>
      <c r="U66" s="78">
        <f>SUM(車種別台数表25.12:車種別台数表25.01!U66)</f>
        <v>0</v>
      </c>
      <c r="V66" s="49" t="s">
        <v>446</v>
      </c>
      <c r="W66" s="271">
        <f>SUM(車種別台数表25.12:車種別台数表25.01!W66)</f>
        <v>48</v>
      </c>
      <c r="X66" s="49"/>
      <c r="Y66" s="78">
        <f>SUM(車種別台数表25.12:車種別台数表25.01!Y66)</f>
        <v>0</v>
      </c>
      <c r="Z66" s="50"/>
      <c r="AA66" s="78">
        <f>SUM(車種別台数表25.12:車種別台数表25.01!AA66)</f>
        <v>0</v>
      </c>
      <c r="AB66" s="49" t="s">
        <v>383</v>
      </c>
      <c r="AC66" s="78">
        <f>SUM(車種別台数表25.12:車種別台数表25.01!AC66)</f>
        <v>654</v>
      </c>
      <c r="AD66" s="79"/>
      <c r="AE66" s="90"/>
      <c r="AF66" s="72"/>
    </row>
    <row r="67" spans="1:32" ht="15.75" customHeight="1">
      <c r="A67" s="89"/>
      <c r="B67" s="49"/>
      <c r="C67" s="78">
        <f>SUM(車種別台数表25.12:車種別台数表25.01!C67)</f>
        <v>0</v>
      </c>
      <c r="D67" s="49"/>
      <c r="E67" s="78">
        <f>SUM(車種別台数表25.12:車種別台数表25.01!E67)</f>
        <v>0</v>
      </c>
      <c r="F67" s="49"/>
      <c r="G67" s="78">
        <f>SUM(車種別台数表25.12:車種別台数表25.01!G67)</f>
        <v>0</v>
      </c>
      <c r="H67" s="49"/>
      <c r="I67" s="78">
        <f>SUM(車種別台数表25.12:車種別台数表25.01!I67)</f>
        <v>0</v>
      </c>
      <c r="J67" s="49"/>
      <c r="K67" s="78">
        <f>SUM(車種別台数表25.12:車種別台数表25.01!K67)</f>
        <v>0</v>
      </c>
      <c r="L67" s="49"/>
      <c r="M67" s="78">
        <f>SUM(車種別台数表25.12:車種別台数表25.01!M67)</f>
        <v>0</v>
      </c>
      <c r="N67" s="49"/>
      <c r="O67" s="78">
        <f>SUM(車種別台数表25.12:車種別台数表25.01!O67)</f>
        <v>0</v>
      </c>
      <c r="P67" s="49"/>
      <c r="Q67" s="78">
        <f>SUM(車種別台数表25.12:車種別台数表25.01!Q67)</f>
        <v>0</v>
      </c>
      <c r="R67" s="49"/>
      <c r="S67" s="78">
        <f>SUM(車種別台数表25.12:車種別台数表25.01!S67)</f>
        <v>0</v>
      </c>
      <c r="T67" s="49"/>
      <c r="U67" s="78">
        <f>SUM(車種別台数表25.12:車種別台数表25.01!U67)</f>
        <v>0</v>
      </c>
      <c r="V67" s="50" t="s">
        <v>442</v>
      </c>
      <c r="W67" s="78">
        <f>SUM(車種別台数表25.12:車種別台数表25.01!W67)</f>
        <v>89</v>
      </c>
      <c r="X67" s="49"/>
      <c r="Y67" s="78">
        <f>SUM(車種別台数表25.12:車種別台数表25.01!Y67)</f>
        <v>0</v>
      </c>
      <c r="Z67" s="50"/>
      <c r="AA67" s="78">
        <f>SUM(車種別台数表25.12:車種別台数表25.01!AA67)</f>
        <v>0</v>
      </c>
      <c r="AB67" s="49" t="s">
        <v>94</v>
      </c>
      <c r="AC67" s="78">
        <f>SUM(車種別台数表25.12:車種別台数表25.01!AC67)</f>
        <v>16</v>
      </c>
      <c r="AD67" s="79"/>
      <c r="AE67" s="90"/>
      <c r="AF67" s="72"/>
    </row>
    <row r="68" spans="1:32" ht="15.75" customHeight="1">
      <c r="A68" s="89"/>
      <c r="B68" s="49"/>
      <c r="C68" s="78">
        <f>SUM(車種別台数表25.12:車種別台数表25.01!C68)</f>
        <v>0</v>
      </c>
      <c r="D68" s="49"/>
      <c r="E68" s="78">
        <f>SUM(車種別台数表25.12:車種別台数表25.01!E68)</f>
        <v>0</v>
      </c>
      <c r="F68" s="49"/>
      <c r="G68" s="78">
        <f>SUM(車種別台数表25.12:車種別台数表25.01!G68)</f>
        <v>0</v>
      </c>
      <c r="H68" s="49"/>
      <c r="I68" s="78">
        <f>SUM(車種別台数表25.12:車種別台数表25.01!I68)</f>
        <v>0</v>
      </c>
      <c r="J68" s="49"/>
      <c r="K68" s="78">
        <f>SUM(車種別台数表25.12:車種別台数表25.01!K68)</f>
        <v>0</v>
      </c>
      <c r="L68" s="49"/>
      <c r="M68" s="78">
        <f>SUM(車種別台数表25.12:車種別台数表25.01!M68)</f>
        <v>0</v>
      </c>
      <c r="N68" s="49"/>
      <c r="O68" s="78">
        <f>SUM(車種別台数表25.12:車種別台数表25.01!O68)</f>
        <v>0</v>
      </c>
      <c r="P68" s="49"/>
      <c r="Q68" s="78">
        <f>SUM(車種別台数表25.12:車種別台数表25.01!Q68)</f>
        <v>0</v>
      </c>
      <c r="R68" s="50"/>
      <c r="S68" s="78">
        <f>SUM(車種別台数表25.12:車種別台数表25.01!S68)</f>
        <v>0</v>
      </c>
      <c r="T68" s="49"/>
      <c r="U68" s="78">
        <f>SUM(車種別台数表25.12:車種別台数表25.01!U68)</f>
        <v>0</v>
      </c>
      <c r="V68" s="49" t="s">
        <v>443</v>
      </c>
      <c r="W68" s="53">
        <f>SUM(車種別台数表25.12:車種別台数表25.01!W68)</f>
        <v>40</v>
      </c>
      <c r="X68" s="50"/>
      <c r="Y68" s="78">
        <f>SUM(車種別台数表25.12:車種別台数表25.01!Y68)</f>
        <v>0</v>
      </c>
      <c r="Z68" s="50"/>
      <c r="AA68" s="78">
        <f>SUM(車種別台数表25.12:車種別台数表25.01!AA68)</f>
        <v>0</v>
      </c>
      <c r="AB68" s="49" t="s">
        <v>384</v>
      </c>
      <c r="AC68" s="78">
        <f>SUM(車種別台数表25.12:車種別台数表25.01!AC68)</f>
        <v>126</v>
      </c>
      <c r="AD68" s="79"/>
      <c r="AE68" s="90"/>
      <c r="AF68" s="72"/>
    </row>
    <row r="69" spans="1:32" ht="15.75" customHeight="1">
      <c r="A69" s="89"/>
      <c r="B69" s="49"/>
      <c r="C69" s="78">
        <f>SUM(車種別台数表25.12:車種別台数表25.01!C69)</f>
        <v>0</v>
      </c>
      <c r="D69" s="49"/>
      <c r="E69" s="78">
        <f>SUM(車種別台数表25.12:車種別台数表25.01!E69)</f>
        <v>0</v>
      </c>
      <c r="F69" s="49"/>
      <c r="G69" s="78">
        <f>SUM(車種別台数表25.12:車種別台数表25.01!G69)</f>
        <v>0</v>
      </c>
      <c r="H69" s="49"/>
      <c r="I69" s="78">
        <f>SUM(車種別台数表25.12:車種別台数表25.01!I69)</f>
        <v>0</v>
      </c>
      <c r="J69" s="49"/>
      <c r="K69" s="78">
        <f>SUM(車種別台数表25.12:車種別台数表25.01!K69)</f>
        <v>0</v>
      </c>
      <c r="L69" s="49"/>
      <c r="M69" s="78">
        <f>SUM(車種別台数表25.12:車種別台数表25.01!M69)</f>
        <v>0</v>
      </c>
      <c r="N69" s="49"/>
      <c r="O69" s="78">
        <f>SUM(車種別台数表25.12:車種別台数表25.01!O69)</f>
        <v>0</v>
      </c>
      <c r="P69" s="49"/>
      <c r="Q69" s="78">
        <f>SUM(車種別台数表25.12:車種別台数表25.01!Q69)</f>
        <v>0</v>
      </c>
      <c r="R69" s="50"/>
      <c r="S69" s="78">
        <f>SUM(車種別台数表25.12:車種別台数表25.01!S69)</f>
        <v>0</v>
      </c>
      <c r="T69" s="49"/>
      <c r="U69" s="78">
        <f>SUM(車種別台数表25.12:車種別台数表25.01!U69)</f>
        <v>0</v>
      </c>
      <c r="V69" s="49" t="s">
        <v>453</v>
      </c>
      <c r="W69" s="53">
        <f>SUM(車種別台数表25.12:車種別台数表25.01!W69)</f>
        <v>941</v>
      </c>
      <c r="X69" s="49"/>
      <c r="Y69" s="78">
        <f>SUM(車種別台数表25.12:車種別台数表25.01!Y69)</f>
        <v>0</v>
      </c>
      <c r="Z69" s="50"/>
      <c r="AA69" s="78">
        <f>SUM(車種別台数表25.12:車種別台数表25.01!AA69)</f>
        <v>0</v>
      </c>
      <c r="AB69" s="49" t="s">
        <v>385</v>
      </c>
      <c r="AC69" s="53">
        <f>SUM(車種別台数表25.12:車種別台数表25.01!AC69)</f>
        <v>29</v>
      </c>
      <c r="AD69" s="79"/>
      <c r="AE69" s="90"/>
      <c r="AF69" s="72"/>
    </row>
    <row r="70" spans="1:32" ht="15.75" customHeight="1">
      <c r="A70" s="89"/>
      <c r="B70" s="49"/>
      <c r="C70" s="78">
        <f>SUM(車種別台数表25.12:車種別台数表25.01!C70)</f>
        <v>0</v>
      </c>
      <c r="D70" s="49"/>
      <c r="E70" s="78">
        <f>SUM(車種別台数表25.12:車種別台数表25.01!E70)</f>
        <v>0</v>
      </c>
      <c r="F70" s="49"/>
      <c r="G70" s="78">
        <f>SUM(車種別台数表25.12:車種別台数表25.01!G70)</f>
        <v>0</v>
      </c>
      <c r="H70" s="49"/>
      <c r="I70" s="78">
        <f>SUM(車種別台数表25.12:車種別台数表25.01!I70)</f>
        <v>0</v>
      </c>
      <c r="J70" s="49"/>
      <c r="K70" s="78">
        <f>SUM(車種別台数表25.12:車種別台数表25.01!K70)</f>
        <v>0</v>
      </c>
      <c r="L70" s="49"/>
      <c r="M70" s="78">
        <f>SUM(車種別台数表25.12:車種別台数表25.01!M70)</f>
        <v>0</v>
      </c>
      <c r="N70" s="49"/>
      <c r="O70" s="78">
        <f>SUM(車種別台数表25.12:車種別台数表25.01!O70)</f>
        <v>0</v>
      </c>
      <c r="P70" s="49"/>
      <c r="Q70" s="78">
        <f>SUM(車種別台数表25.12:車種別台数表25.01!Q70)</f>
        <v>0</v>
      </c>
      <c r="R70" s="50"/>
      <c r="S70" s="78">
        <f>SUM(車種別台数表25.12:車種別台数表25.01!S70)</f>
        <v>0</v>
      </c>
      <c r="T70" s="49"/>
      <c r="U70" s="78">
        <f>SUM(車種別台数表25.12:車種別台数表25.01!U70)</f>
        <v>0</v>
      </c>
      <c r="V70" s="49" t="s">
        <v>447</v>
      </c>
      <c r="W70" s="78">
        <f>SUM(車種別台数表25.12:車種別台数表25.01!W70)</f>
        <v>78</v>
      </c>
      <c r="X70" s="49"/>
      <c r="Y70" s="78">
        <f>SUM(車種別台数表25.12:車種別台数表25.01!Y70)</f>
        <v>0</v>
      </c>
      <c r="Z70" s="50"/>
      <c r="AA70" s="78">
        <f>SUM(車種別台数表25.12:車種別台数表25.01!AA70)</f>
        <v>0</v>
      </c>
      <c r="AB70" s="49" t="s">
        <v>386</v>
      </c>
      <c r="AC70" s="78">
        <f>SUM(車種別台数表25.12:車種別台数表25.01!AC70)</f>
        <v>3</v>
      </c>
      <c r="AD70" s="79"/>
      <c r="AE70" s="90"/>
      <c r="AF70" s="72"/>
    </row>
    <row r="71" spans="1:32" ht="15.75" customHeight="1">
      <c r="A71" s="89"/>
      <c r="B71" s="49"/>
      <c r="C71" s="78">
        <f>SUM(車種別台数表25.12:車種別台数表25.01!C71)</f>
        <v>0</v>
      </c>
      <c r="D71" s="49"/>
      <c r="E71" s="78">
        <f>SUM(車種別台数表25.12:車種別台数表25.01!E71)</f>
        <v>0</v>
      </c>
      <c r="F71" s="49"/>
      <c r="G71" s="78">
        <f>SUM(車種別台数表25.12:車種別台数表25.01!G71)</f>
        <v>0</v>
      </c>
      <c r="H71" s="49"/>
      <c r="I71" s="78">
        <f>SUM(車種別台数表25.12:車種別台数表25.01!I71)</f>
        <v>0</v>
      </c>
      <c r="J71" s="49"/>
      <c r="K71" s="78">
        <f>SUM(車種別台数表25.12:車種別台数表25.01!K71)</f>
        <v>0</v>
      </c>
      <c r="L71" s="49"/>
      <c r="M71" s="78">
        <f>SUM(車種別台数表25.12:車種別台数表25.01!M71)</f>
        <v>0</v>
      </c>
      <c r="N71" s="49"/>
      <c r="O71" s="78">
        <f>SUM(車種別台数表25.12:車種別台数表25.01!O71)</f>
        <v>0</v>
      </c>
      <c r="P71" s="49"/>
      <c r="Q71" s="78">
        <f>SUM(車種別台数表25.12:車種別台数表25.01!Q71)</f>
        <v>0</v>
      </c>
      <c r="R71" s="49"/>
      <c r="S71" s="78">
        <f>SUM(車種別台数表25.12:車種別台数表25.01!S71)</f>
        <v>0</v>
      </c>
      <c r="T71" s="49"/>
      <c r="U71" s="78">
        <f>SUM(車種別台数表25.12:車種別台数表25.01!U71)</f>
        <v>0</v>
      </c>
      <c r="V71" s="50" t="s">
        <v>387</v>
      </c>
      <c r="W71" s="78">
        <f>SUM(車種別台数表25.12:車種別台数表25.01!W71)</f>
        <v>1077</v>
      </c>
      <c r="X71" s="49"/>
      <c r="Y71" s="78">
        <f>SUM(車種別台数表25.12:車種別台数表25.01!Y71)</f>
        <v>0</v>
      </c>
      <c r="Z71" s="50"/>
      <c r="AA71" s="78">
        <f>SUM(車種別台数表25.12:車種別台数表25.01!AA71)</f>
        <v>0</v>
      </c>
      <c r="AB71" s="49" t="s">
        <v>388</v>
      </c>
      <c r="AC71" s="78">
        <f>SUM(車種別台数表25.12:車種別台数表25.01!AC71)</f>
        <v>299</v>
      </c>
      <c r="AD71" s="79"/>
      <c r="AE71" s="90"/>
      <c r="AF71" s="72"/>
    </row>
    <row r="72" spans="1:32" ht="15.75" customHeight="1">
      <c r="A72" s="89"/>
      <c r="B72" s="49"/>
      <c r="C72" s="78">
        <f>SUM(車種別台数表25.12:車種別台数表25.01!C72)</f>
        <v>0</v>
      </c>
      <c r="D72" s="49"/>
      <c r="E72" s="78">
        <f>SUM(車種別台数表25.12:車種別台数表25.01!E72)</f>
        <v>0</v>
      </c>
      <c r="F72" s="49"/>
      <c r="G72" s="78">
        <f>SUM(車種別台数表25.12:車種別台数表25.01!G72)</f>
        <v>0</v>
      </c>
      <c r="H72" s="49"/>
      <c r="I72" s="78">
        <f>SUM(車種別台数表25.12:車種別台数表25.01!I72)</f>
        <v>0</v>
      </c>
      <c r="J72" s="49"/>
      <c r="K72" s="78">
        <f>SUM(車種別台数表25.12:車種別台数表25.01!K72)</f>
        <v>0</v>
      </c>
      <c r="L72" s="49"/>
      <c r="M72" s="78">
        <f>SUM(車種別台数表25.12:車種別台数表25.01!M72)</f>
        <v>0</v>
      </c>
      <c r="N72" s="49"/>
      <c r="O72" s="78">
        <f>SUM(車種別台数表25.12:車種別台数表25.01!O72)</f>
        <v>0</v>
      </c>
      <c r="P72" s="49"/>
      <c r="Q72" s="78">
        <f>SUM(車種別台数表25.12:車種別台数表25.01!Q72)</f>
        <v>0</v>
      </c>
      <c r="R72" s="50"/>
      <c r="S72" s="78">
        <f>SUM(車種別台数表25.12:車種別台数表25.01!S72)</f>
        <v>0</v>
      </c>
      <c r="T72" s="49"/>
      <c r="U72" s="78">
        <f>SUM(車種別台数表25.12:車種別台数表25.01!U72)</f>
        <v>0</v>
      </c>
      <c r="V72" s="50" t="s">
        <v>491</v>
      </c>
      <c r="W72" s="78">
        <f>SUM(車種別台数表25.12:車種別台数表25.01!W72)</f>
        <v>2</v>
      </c>
      <c r="X72" s="49"/>
      <c r="Y72" s="78">
        <f>SUM(車種別台数表25.12:車種別台数表25.01!Y72)</f>
        <v>0</v>
      </c>
      <c r="Z72" s="50"/>
      <c r="AA72" s="78">
        <f>SUM(車種別台数表25.12:車種別台数表25.01!AA72)</f>
        <v>0</v>
      </c>
      <c r="AB72" s="50" t="s">
        <v>389</v>
      </c>
      <c r="AC72" s="78">
        <f>SUM(車種別台数表25.12:車種別台数表25.01!AC72)</f>
        <v>9</v>
      </c>
      <c r="AD72" s="79"/>
      <c r="AE72" s="90"/>
      <c r="AF72" s="72"/>
    </row>
    <row r="73" spans="1:32" ht="15.75" customHeight="1">
      <c r="A73" s="89"/>
      <c r="B73" s="49"/>
      <c r="C73" s="78">
        <f>SUM(車種別台数表25.12:車種別台数表25.01!C73)</f>
        <v>0</v>
      </c>
      <c r="D73" s="49"/>
      <c r="E73" s="78">
        <f>SUM(車種別台数表25.12:車種別台数表25.01!E73)</f>
        <v>0</v>
      </c>
      <c r="F73" s="49"/>
      <c r="G73" s="78">
        <f>SUM(車種別台数表25.12:車種別台数表25.01!G73)</f>
        <v>0</v>
      </c>
      <c r="H73" s="49"/>
      <c r="I73" s="78">
        <f>SUM(車種別台数表25.12:車種別台数表25.01!I73)</f>
        <v>0</v>
      </c>
      <c r="J73" s="49"/>
      <c r="K73" s="78">
        <f>SUM(車種別台数表25.12:車種別台数表25.01!K73)</f>
        <v>0</v>
      </c>
      <c r="L73" s="49"/>
      <c r="M73" s="78">
        <f>SUM(車種別台数表25.12:車種別台数表25.01!M73)</f>
        <v>0</v>
      </c>
      <c r="N73" s="49"/>
      <c r="O73" s="78">
        <f>SUM(車種別台数表25.12:車種別台数表25.01!O73)</f>
        <v>0</v>
      </c>
      <c r="P73" s="49"/>
      <c r="Q73" s="78">
        <f>SUM(車種別台数表25.12:車種別台数表25.01!Q73)</f>
        <v>0</v>
      </c>
      <c r="R73" s="49"/>
      <c r="S73" s="78">
        <f>SUM(車種別台数表25.12:車種別台数表25.01!S73)</f>
        <v>0</v>
      </c>
      <c r="T73" s="49"/>
      <c r="U73" s="78">
        <f>SUM(車種別台数表25.12:車種別台数表25.01!U73)</f>
        <v>0</v>
      </c>
      <c r="V73" s="49" t="s">
        <v>390</v>
      </c>
      <c r="W73" s="78">
        <f>SUM(車種別台数表25.12:車種別台数表25.01!W73)</f>
        <v>11</v>
      </c>
      <c r="X73" s="49"/>
      <c r="Y73" s="78">
        <f>SUM(車種別台数表25.12:車種別台数表25.01!Y73)</f>
        <v>0</v>
      </c>
      <c r="Z73" s="50"/>
      <c r="AA73" s="78">
        <f>SUM(車種別台数表25.12:車種別台数表25.01!AA73)</f>
        <v>0</v>
      </c>
      <c r="AB73" s="49" t="s">
        <v>391</v>
      </c>
      <c r="AC73" s="78">
        <f>SUM(車種別台数表25.12:車種別台数表25.01!AC73)</f>
        <v>386</v>
      </c>
      <c r="AD73" s="79"/>
      <c r="AE73" s="90"/>
      <c r="AF73" s="72"/>
    </row>
    <row r="74" spans="1:32" ht="15.75" customHeight="1">
      <c r="A74" s="89"/>
      <c r="B74" s="49"/>
      <c r="C74" s="78">
        <f>SUM(車種別台数表25.12:車種別台数表25.01!C74)</f>
        <v>0</v>
      </c>
      <c r="D74" s="49"/>
      <c r="E74" s="78">
        <f>SUM(車種別台数表25.12:車種別台数表25.01!E74)</f>
        <v>0</v>
      </c>
      <c r="F74" s="49"/>
      <c r="G74" s="78">
        <f>SUM(車種別台数表25.12:車種別台数表25.01!G74)</f>
        <v>0</v>
      </c>
      <c r="H74" s="49"/>
      <c r="I74" s="78">
        <f>SUM(車種別台数表25.12:車種別台数表25.01!I74)</f>
        <v>0</v>
      </c>
      <c r="J74" s="49"/>
      <c r="K74" s="78">
        <f>SUM(車種別台数表25.12:車種別台数表25.01!K74)</f>
        <v>0</v>
      </c>
      <c r="L74" s="49"/>
      <c r="M74" s="78">
        <f>SUM(車種別台数表25.12:車種別台数表25.01!M74)</f>
        <v>0</v>
      </c>
      <c r="N74" s="49"/>
      <c r="O74" s="78">
        <f>SUM(車種別台数表25.12:車種別台数表25.01!O74)</f>
        <v>0</v>
      </c>
      <c r="P74" s="49"/>
      <c r="Q74" s="78">
        <f>SUM(車種別台数表25.12:車種別台数表25.01!Q74)</f>
        <v>0</v>
      </c>
      <c r="R74" s="49"/>
      <c r="S74" s="78">
        <f>SUM(車種別台数表25.12:車種別台数表25.01!S74)</f>
        <v>0</v>
      </c>
      <c r="T74" s="49"/>
      <c r="U74" s="78">
        <f>SUM(車種別台数表25.12:車種別台数表25.01!U74)</f>
        <v>0</v>
      </c>
      <c r="V74" s="50" t="s">
        <v>471</v>
      </c>
      <c r="W74" s="78">
        <f>SUM(車種別台数表25.12:車種別台数表25.01!W74)</f>
        <v>5</v>
      </c>
      <c r="X74" s="49"/>
      <c r="Y74" s="78">
        <f>SUM(車種別台数表25.12:車種別台数表25.01!Y74)</f>
        <v>0</v>
      </c>
      <c r="Z74" s="50"/>
      <c r="AA74" s="78">
        <f>SUM(車種別台数表25.12:車種別台数表25.01!AA74)</f>
        <v>0</v>
      </c>
      <c r="AB74" s="49" t="s">
        <v>392</v>
      </c>
      <c r="AC74" s="53">
        <f>SUM(車種別台数表25.12:車種別台数表25.01!AC74)</f>
        <v>693</v>
      </c>
      <c r="AD74" s="79"/>
      <c r="AE74" s="90"/>
      <c r="AF74" s="72"/>
    </row>
    <row r="75" spans="1:32" ht="15.75" customHeight="1">
      <c r="A75" s="89"/>
      <c r="B75" s="49"/>
      <c r="C75" s="78">
        <f>SUM(車種別台数表25.12:車種別台数表25.01!C75)</f>
        <v>0</v>
      </c>
      <c r="D75" s="49"/>
      <c r="E75" s="78">
        <f>SUM(車種別台数表25.12:車種別台数表25.01!E75)</f>
        <v>0</v>
      </c>
      <c r="F75" s="49"/>
      <c r="G75" s="78">
        <f>SUM(車種別台数表25.12:車種別台数表25.01!G75)</f>
        <v>0</v>
      </c>
      <c r="H75" s="49"/>
      <c r="I75" s="78">
        <f>SUM(車種別台数表25.12:車種別台数表25.01!I75)</f>
        <v>0</v>
      </c>
      <c r="J75" s="49"/>
      <c r="K75" s="78">
        <f>SUM(車種別台数表25.12:車種別台数表25.01!K75)</f>
        <v>0</v>
      </c>
      <c r="L75" s="49"/>
      <c r="M75" s="78">
        <f>SUM(車種別台数表25.12:車種別台数表25.01!M75)</f>
        <v>0</v>
      </c>
      <c r="N75" s="49"/>
      <c r="O75" s="78">
        <f>SUM(車種別台数表25.12:車種別台数表25.01!O75)</f>
        <v>0</v>
      </c>
      <c r="P75" s="49"/>
      <c r="Q75" s="78">
        <f>SUM(車種別台数表25.12:車種別台数表25.01!Q75)</f>
        <v>0</v>
      </c>
      <c r="R75" s="49"/>
      <c r="S75" s="78">
        <f>SUM(車種別台数表25.12:車種別台数表25.01!S75)</f>
        <v>0</v>
      </c>
      <c r="T75" s="49"/>
      <c r="U75" s="78">
        <f>SUM(車種別台数表25.12:車種別台数表25.01!U75)</f>
        <v>0</v>
      </c>
      <c r="V75" s="49" t="s">
        <v>462</v>
      </c>
      <c r="W75" s="53">
        <f>SUM(車種別台数表25.12:車種別台数表25.01!W75)</f>
        <v>10</v>
      </c>
      <c r="X75" s="49"/>
      <c r="Y75" s="78">
        <f>SUM(車種別台数表25.12:車種別台数表25.01!Y75)</f>
        <v>0</v>
      </c>
      <c r="Z75" s="50"/>
      <c r="AA75" s="78">
        <f>SUM(車種別台数表25.12:車種別台数表25.01!AA75)</f>
        <v>0</v>
      </c>
      <c r="AB75" s="49" t="s">
        <v>393</v>
      </c>
      <c r="AC75" s="78">
        <f>SUM(車種別台数表25.12:車種別台数表25.01!AC75)</f>
        <v>5</v>
      </c>
      <c r="AD75" s="79"/>
      <c r="AE75" s="90"/>
      <c r="AF75" s="72"/>
    </row>
    <row r="76" spans="1:32" ht="15.75" customHeight="1">
      <c r="A76" s="89"/>
      <c r="B76" s="49"/>
      <c r="C76" s="78">
        <f>SUM(車種別台数表25.12:車種別台数表25.01!C76)</f>
        <v>0</v>
      </c>
      <c r="D76" s="49"/>
      <c r="E76" s="78">
        <f>SUM(車種別台数表25.12:車種別台数表25.01!E76)</f>
        <v>0</v>
      </c>
      <c r="F76" s="49"/>
      <c r="G76" s="78">
        <f>SUM(車種別台数表25.12:車種別台数表25.01!G76)</f>
        <v>0</v>
      </c>
      <c r="H76" s="49"/>
      <c r="I76" s="78">
        <f>SUM(車種別台数表25.12:車種別台数表25.01!I76)</f>
        <v>0</v>
      </c>
      <c r="J76" s="49"/>
      <c r="K76" s="78">
        <f>SUM(車種別台数表25.12:車種別台数表25.01!K76)</f>
        <v>0</v>
      </c>
      <c r="L76" s="49"/>
      <c r="M76" s="78">
        <f>SUM(車種別台数表25.12:車種別台数表25.01!M76)</f>
        <v>0</v>
      </c>
      <c r="N76" s="49"/>
      <c r="O76" s="78">
        <f>SUM(車種別台数表25.12:車種別台数表25.01!O76)</f>
        <v>0</v>
      </c>
      <c r="P76" s="49"/>
      <c r="Q76" s="78">
        <f>SUM(車種別台数表25.12:車種別台数表25.01!Q76)</f>
        <v>0</v>
      </c>
      <c r="R76" s="49"/>
      <c r="S76" s="78">
        <f>SUM(車種別台数表25.12:車種別台数表25.01!S76)</f>
        <v>0</v>
      </c>
      <c r="T76" s="49"/>
      <c r="U76" s="78">
        <f>SUM(車種別台数表25.12:車種別台数表25.01!U76)</f>
        <v>0</v>
      </c>
      <c r="V76" s="57" t="s">
        <v>283</v>
      </c>
      <c r="W76" s="78">
        <f>SUM(車種別台数表25.12:車種別台数表25.01!W76)</f>
        <v>236</v>
      </c>
      <c r="X76" s="49"/>
      <c r="Y76" s="78">
        <f>SUM(車種別台数表25.12:車種別台数表25.01!Y76)</f>
        <v>0</v>
      </c>
      <c r="Z76" s="50"/>
      <c r="AA76" s="78">
        <f>SUM(車種別台数表25.12:車種別台数表25.01!AA76)</f>
        <v>0</v>
      </c>
      <c r="AB76" s="49" t="s">
        <v>394</v>
      </c>
      <c r="AC76" s="78">
        <f>SUM(車種別台数表25.12:車種別台数表25.01!AC76)</f>
        <v>23</v>
      </c>
      <c r="AD76" s="79"/>
      <c r="AE76" s="90"/>
      <c r="AF76" s="72"/>
    </row>
    <row r="77" spans="1:32" ht="15.75" customHeight="1">
      <c r="A77" s="85"/>
      <c r="B77" s="49"/>
      <c r="C77" s="78">
        <f>SUM(車種別台数表25.12:車種別台数表25.01!C77)</f>
        <v>0</v>
      </c>
      <c r="D77" s="49"/>
      <c r="E77" s="78">
        <f>SUM(車種別台数表25.12:車種別台数表25.01!E77)</f>
        <v>0</v>
      </c>
      <c r="F77" s="49"/>
      <c r="G77" s="78">
        <f>SUM(車種別台数表25.12:車種別台数表25.01!G77)</f>
        <v>0</v>
      </c>
      <c r="H77" s="49"/>
      <c r="I77" s="78">
        <f>SUM(車種別台数表25.12:車種別台数表25.01!I77)</f>
        <v>0</v>
      </c>
      <c r="J77" s="49"/>
      <c r="K77" s="78">
        <f>SUM(車種別台数表25.12:車種別台数表25.01!K77)</f>
        <v>0</v>
      </c>
      <c r="L77" s="49"/>
      <c r="M77" s="78">
        <f>SUM(車種別台数表25.12:車種別台数表25.01!M77)</f>
        <v>0</v>
      </c>
      <c r="N77" s="49"/>
      <c r="O77" s="78">
        <f>SUM(車種別台数表25.12:車種別台数表25.01!O77)</f>
        <v>0</v>
      </c>
      <c r="P77" s="49"/>
      <c r="Q77" s="78">
        <f>SUM(車種別台数表25.12:車種別台数表25.01!Q77)</f>
        <v>0</v>
      </c>
      <c r="R77" s="49"/>
      <c r="S77" s="78">
        <f>SUM(車種別台数表25.12:車種別台数表25.01!S77)</f>
        <v>0</v>
      </c>
      <c r="T77" s="49"/>
      <c r="U77" s="78">
        <f>SUM(車種別台数表25.12:車種別台数表25.01!U77)</f>
        <v>0</v>
      </c>
      <c r="V77" s="52" t="s">
        <v>480</v>
      </c>
      <c r="W77" s="53">
        <f>SUM(車種別台数表25.12:車種別台数表25.01!W77)</f>
        <v>194</v>
      </c>
      <c r="X77" s="49"/>
      <c r="Y77" s="78">
        <f>SUM(車種別台数表25.12:車種別台数表25.01!Y77)</f>
        <v>0</v>
      </c>
      <c r="Z77" s="50"/>
      <c r="AA77" s="78">
        <f>SUM(車種別台数表25.12:車種別台数表25.01!AA77)</f>
        <v>0</v>
      </c>
      <c r="AB77" s="49" t="s">
        <v>395</v>
      </c>
      <c r="AC77" s="78">
        <f>SUM(車種別台数表25.12:車種別台数表25.01!AC77)</f>
        <v>100</v>
      </c>
      <c r="AD77" s="79"/>
      <c r="AE77" s="86"/>
      <c r="AF77" s="72"/>
    </row>
    <row r="78" spans="1:32" ht="15.75" customHeight="1">
      <c r="A78" s="85"/>
      <c r="B78" s="49"/>
      <c r="C78" s="78">
        <f>SUM(車種別台数表25.12:車種別台数表25.01!C78)</f>
        <v>0</v>
      </c>
      <c r="D78" s="49"/>
      <c r="E78" s="78">
        <f>SUM(車種別台数表25.12:車種別台数表25.01!E78)</f>
        <v>0</v>
      </c>
      <c r="F78" s="49"/>
      <c r="G78" s="78">
        <f>SUM(車種別台数表25.12:車種別台数表25.01!G78)</f>
        <v>0</v>
      </c>
      <c r="H78" s="49"/>
      <c r="I78" s="78">
        <f>SUM(車種別台数表25.12:車種別台数表25.01!I78)</f>
        <v>0</v>
      </c>
      <c r="J78" s="49"/>
      <c r="K78" s="78">
        <f>SUM(車種別台数表25.12:車種別台数表25.01!K78)</f>
        <v>0</v>
      </c>
      <c r="L78" s="49"/>
      <c r="M78" s="78">
        <f>SUM(車種別台数表25.12:車種別台数表25.01!M78)</f>
        <v>0</v>
      </c>
      <c r="N78" s="49"/>
      <c r="O78" s="78">
        <f>SUM(車種別台数表25.12:車種別台数表25.01!O78)</f>
        <v>0</v>
      </c>
      <c r="P78" s="49"/>
      <c r="Q78" s="78">
        <f>SUM(車種別台数表25.12:車種別台数表25.01!Q78)</f>
        <v>0</v>
      </c>
      <c r="R78" s="49"/>
      <c r="S78" s="78">
        <f>SUM(車種別台数表25.12:車種別台数表25.01!S78)</f>
        <v>0</v>
      </c>
      <c r="T78" s="49"/>
      <c r="U78" s="78">
        <f>SUM(車種別台数表25.12:車種別台数表25.01!U78)</f>
        <v>0</v>
      </c>
      <c r="V78" s="57" t="s">
        <v>505</v>
      </c>
      <c r="W78" s="53">
        <f>SUM(車種別台数表25.12:車種別台数表25.01!W78)</f>
        <v>0</v>
      </c>
      <c r="X78" s="49"/>
      <c r="Y78" s="78">
        <f>SUM(車種別台数表25.12:車種別台数表25.01!Y78)</f>
        <v>0</v>
      </c>
      <c r="Z78" s="50"/>
      <c r="AA78" s="78">
        <f>SUM(車種別台数表25.12:車種別台数表25.01!AA78)</f>
        <v>0</v>
      </c>
      <c r="AB78" s="50" t="s">
        <v>396</v>
      </c>
      <c r="AC78" s="78">
        <f>SUM(車種別台数表25.12:車種別台数表25.01!AC78)</f>
        <v>4</v>
      </c>
      <c r="AD78" s="79"/>
      <c r="AE78" s="86"/>
      <c r="AF78" s="72"/>
    </row>
    <row r="79" spans="1:32" ht="15.75" customHeight="1">
      <c r="A79" s="89"/>
      <c r="B79" s="49"/>
      <c r="C79" s="78">
        <f>SUM(車種別台数表25.12:車種別台数表25.01!C79)</f>
        <v>0</v>
      </c>
      <c r="D79" s="49"/>
      <c r="E79" s="78">
        <f>SUM(車種別台数表25.12:車種別台数表25.01!E79)</f>
        <v>0</v>
      </c>
      <c r="F79" s="49"/>
      <c r="G79" s="78">
        <f>SUM(車種別台数表25.12:車種別台数表25.01!G79)</f>
        <v>0</v>
      </c>
      <c r="H79" s="49"/>
      <c r="I79" s="78">
        <f>SUM(車種別台数表25.12:車種別台数表25.01!I79)</f>
        <v>0</v>
      </c>
      <c r="J79" s="49"/>
      <c r="K79" s="78">
        <f>SUM(車種別台数表25.12:車種別台数表25.01!K79)</f>
        <v>0</v>
      </c>
      <c r="L79" s="49"/>
      <c r="M79" s="78">
        <f>SUM(車種別台数表25.12:車種別台数表25.01!M79)</f>
        <v>0</v>
      </c>
      <c r="N79" s="49"/>
      <c r="O79" s="78">
        <f>SUM(車種別台数表25.12:車種別台数表25.01!O79)</f>
        <v>0</v>
      </c>
      <c r="P79" s="49"/>
      <c r="Q79" s="78">
        <f>SUM(車種別台数表25.12:車種別台数表25.01!Q79)</f>
        <v>0</v>
      </c>
      <c r="R79" s="49"/>
      <c r="S79" s="78">
        <f>SUM(車種別台数表25.12:車種別台数表25.01!S79)</f>
        <v>0</v>
      </c>
      <c r="T79" s="49"/>
      <c r="U79" s="78">
        <f>SUM(車種別台数表25.12:車種別台数表25.01!U79)</f>
        <v>0</v>
      </c>
      <c r="V79" s="57" t="s">
        <v>461</v>
      </c>
      <c r="W79" s="78">
        <f>SUM(車種別台数表25.12:車種別台数表25.01!W79)</f>
        <v>65</v>
      </c>
      <c r="X79" s="49"/>
      <c r="Y79" s="78">
        <f>SUM(車種別台数表25.12:車種別台数表25.01!Y79)</f>
        <v>0</v>
      </c>
      <c r="Z79" s="50"/>
      <c r="AA79" s="78">
        <f>SUM(車種別台数表25.12:車種別台数表25.01!AA79)</f>
        <v>0</v>
      </c>
      <c r="AB79" s="49" t="s">
        <v>472</v>
      </c>
      <c r="AC79" s="78">
        <f>SUM(車種別台数表25.12:車種別台数表25.01!AC79)</f>
        <v>104</v>
      </c>
      <c r="AD79" s="79"/>
      <c r="AE79" s="90"/>
      <c r="AF79" s="72"/>
    </row>
    <row r="80" spans="1:32" ht="15.75" customHeight="1">
      <c r="A80" s="89"/>
      <c r="B80" s="49"/>
      <c r="C80" s="78">
        <f>SUM(車種別台数表25.12:車種別台数表25.01!C80)</f>
        <v>0</v>
      </c>
      <c r="D80" s="49"/>
      <c r="E80" s="78">
        <f>SUM(車種別台数表25.12:車種別台数表25.01!E80)</f>
        <v>0</v>
      </c>
      <c r="F80" s="49"/>
      <c r="G80" s="78">
        <f>SUM(車種別台数表25.12:車種別台数表25.01!G80)</f>
        <v>0</v>
      </c>
      <c r="H80" s="49"/>
      <c r="I80" s="78">
        <f>SUM(車種別台数表25.12:車種別台数表25.01!I80)</f>
        <v>0</v>
      </c>
      <c r="J80" s="49"/>
      <c r="K80" s="78">
        <f>SUM(車種別台数表25.12:車種別台数表25.01!K80)</f>
        <v>0</v>
      </c>
      <c r="L80" s="49"/>
      <c r="M80" s="78">
        <f>SUM(車種別台数表25.12:車種別台数表25.01!M80)</f>
        <v>0</v>
      </c>
      <c r="N80" s="49"/>
      <c r="O80" s="78">
        <f>SUM(車種別台数表25.12:車種別台数表25.01!O80)</f>
        <v>0</v>
      </c>
      <c r="P80" s="49"/>
      <c r="Q80" s="78">
        <f>SUM(車種別台数表25.12:車種別台数表25.01!Q80)</f>
        <v>0</v>
      </c>
      <c r="R80" s="49"/>
      <c r="S80" s="78">
        <f>SUM(車種別台数表25.12:車種別台数表25.01!S80)</f>
        <v>0</v>
      </c>
      <c r="T80" s="49"/>
      <c r="U80" s="78">
        <f>SUM(車種別台数表25.12:車種別台数表25.01!U80)</f>
        <v>0</v>
      </c>
      <c r="V80" s="57" t="s">
        <v>460</v>
      </c>
      <c r="W80" s="78">
        <f>SUM(車種別台数表25.12:車種別台数表25.01!W80)</f>
        <v>258</v>
      </c>
      <c r="X80" s="49"/>
      <c r="Y80" s="78">
        <f>SUM(車種別台数表25.12:車種別台数表25.01!Y80)</f>
        <v>0</v>
      </c>
      <c r="Z80" s="50"/>
      <c r="AA80" s="78">
        <f>SUM(車種別台数表25.12:車種別台数表25.01!AA80)</f>
        <v>0</v>
      </c>
      <c r="AB80" s="50"/>
      <c r="AC80" s="78">
        <f>SUM(車種別台数表25.12:車種別台数表25.01!AC80)</f>
        <v>0</v>
      </c>
      <c r="AD80" s="79"/>
      <c r="AE80" s="90"/>
      <c r="AF80" s="72"/>
    </row>
    <row r="81" spans="1:33" ht="15.75" customHeight="1">
      <c r="A81" s="89"/>
      <c r="B81" s="49"/>
      <c r="C81" s="78">
        <f>SUM(車種別台数表25.12:車種別台数表25.01!C81)</f>
        <v>0</v>
      </c>
      <c r="D81" s="49"/>
      <c r="E81" s="78">
        <f>SUM(車種別台数表25.12:車種別台数表25.01!E81)</f>
        <v>0</v>
      </c>
      <c r="F81" s="49"/>
      <c r="G81" s="78">
        <f>SUM(車種別台数表25.12:車種別台数表25.01!G81)</f>
        <v>0</v>
      </c>
      <c r="H81" s="49"/>
      <c r="I81" s="78">
        <f>SUM(車種別台数表25.12:車種別台数表25.01!I81)</f>
        <v>0</v>
      </c>
      <c r="J81" s="49"/>
      <c r="K81" s="78">
        <f>SUM(車種別台数表25.12:車種別台数表25.01!K81)</f>
        <v>0</v>
      </c>
      <c r="L81" s="49"/>
      <c r="M81" s="78">
        <f>SUM(車種別台数表25.12:車種別台数表25.01!M81)</f>
        <v>0</v>
      </c>
      <c r="N81" s="49"/>
      <c r="O81" s="78">
        <f>SUM(車種別台数表25.12:車種別台数表25.01!O81)</f>
        <v>0</v>
      </c>
      <c r="P81" s="49"/>
      <c r="Q81" s="78">
        <f>SUM(車種別台数表25.12:車種別台数表25.01!Q81)</f>
        <v>0</v>
      </c>
      <c r="R81" s="49"/>
      <c r="S81" s="78">
        <f>SUM(車種別台数表25.12:車種別台数表25.01!S81)</f>
        <v>0</v>
      </c>
      <c r="T81" s="49"/>
      <c r="U81" s="78">
        <f>SUM(車種別台数表25.12:車種別台数表25.01!U81)</f>
        <v>0</v>
      </c>
      <c r="V81" s="49" t="s">
        <v>485</v>
      </c>
      <c r="W81" s="53">
        <f>SUM(車種別台数表25.12:車種別台数表25.01!W81)</f>
        <v>5</v>
      </c>
      <c r="X81" s="49"/>
      <c r="Y81" s="78">
        <f>SUM(車種別台数表25.12:車種別台数表25.01!Y81)</f>
        <v>0</v>
      </c>
      <c r="Z81" s="50"/>
      <c r="AA81" s="78">
        <f>SUM(車種別台数表25.12:車種別台数表25.01!AA81)</f>
        <v>0</v>
      </c>
      <c r="AB81" s="49"/>
      <c r="AC81" s="78">
        <f>SUM(車種別台数表25.12:車種別台数表25.01!AC81)</f>
        <v>0</v>
      </c>
      <c r="AD81" s="79"/>
      <c r="AE81" s="90"/>
      <c r="AF81" s="72"/>
    </row>
    <row r="82" spans="1:33" ht="15.75" customHeight="1">
      <c r="A82" s="89"/>
      <c r="B82" s="49"/>
      <c r="C82" s="78">
        <f>SUM(車種別台数表25.12:車種別台数表25.01!C82)</f>
        <v>0</v>
      </c>
      <c r="D82" s="49"/>
      <c r="E82" s="78">
        <f>SUM(車種別台数表25.12:車種別台数表25.01!E82)</f>
        <v>0</v>
      </c>
      <c r="F82" s="49"/>
      <c r="G82" s="78">
        <f>SUM(車種別台数表25.12:車種別台数表25.01!G82)</f>
        <v>0</v>
      </c>
      <c r="H82" s="49"/>
      <c r="I82" s="78">
        <f>SUM(車種別台数表25.12:車種別台数表25.01!I82)</f>
        <v>0</v>
      </c>
      <c r="J82" s="49"/>
      <c r="K82" s="78">
        <f>SUM(車種別台数表25.12:車種別台数表25.01!K82)</f>
        <v>0</v>
      </c>
      <c r="L82" s="49"/>
      <c r="M82" s="78">
        <f>SUM(車種別台数表25.12:車種別台数表25.01!M82)</f>
        <v>0</v>
      </c>
      <c r="N82" s="49"/>
      <c r="O82" s="78">
        <f>SUM(車種別台数表25.12:車種別台数表25.01!O82)</f>
        <v>0</v>
      </c>
      <c r="P82" s="49"/>
      <c r="Q82" s="78">
        <f>SUM(車種別台数表25.12:車種別台数表25.01!Q82)</f>
        <v>0</v>
      </c>
      <c r="R82" s="49"/>
      <c r="S82" s="78">
        <f>SUM(車種別台数表25.12:車種別台数表25.01!S82)</f>
        <v>0</v>
      </c>
      <c r="T82" s="49"/>
      <c r="U82" s="78">
        <f>SUM(車種別台数表25.12:車種別台数表25.01!U82)</f>
        <v>0</v>
      </c>
      <c r="V82" s="49" t="s">
        <v>476</v>
      </c>
      <c r="W82" s="53">
        <f>SUM(車種別台数表25.12:車種別台数表25.01!W82)</f>
        <v>7</v>
      </c>
      <c r="X82" s="49"/>
      <c r="Y82" s="78">
        <f>SUM(車種別台数表25.12:車種別台数表25.01!Y82)</f>
        <v>0</v>
      </c>
      <c r="Z82" s="50"/>
      <c r="AA82" s="78">
        <f>SUM(車種別台数表25.12:車種別台数表25.01!AA82)</f>
        <v>0</v>
      </c>
      <c r="AB82" s="49"/>
      <c r="AC82" s="78">
        <f>SUM(車種別台数表25.12:車種別台数表25.01!AC82)</f>
        <v>0</v>
      </c>
      <c r="AD82" s="79"/>
      <c r="AE82" s="90"/>
      <c r="AF82" s="72"/>
    </row>
    <row r="83" spans="1:33" ht="15.75" customHeight="1">
      <c r="A83" s="89"/>
      <c r="B83" s="49"/>
      <c r="C83" s="78">
        <f>SUM(車種別台数表25.12:車種別台数表25.01!C83)</f>
        <v>0</v>
      </c>
      <c r="D83" s="49"/>
      <c r="E83" s="78">
        <f>SUM(車種別台数表25.12:車種別台数表25.01!E83)</f>
        <v>0</v>
      </c>
      <c r="F83" s="49"/>
      <c r="G83" s="78">
        <f>SUM(車種別台数表25.12:車種別台数表25.01!G83)</f>
        <v>0</v>
      </c>
      <c r="H83" s="49"/>
      <c r="I83" s="78">
        <f>SUM(車種別台数表25.12:車種別台数表25.01!I83)</f>
        <v>0</v>
      </c>
      <c r="J83" s="49"/>
      <c r="K83" s="78">
        <f>SUM(車種別台数表25.12:車種別台数表25.01!K83)</f>
        <v>0</v>
      </c>
      <c r="L83" s="49"/>
      <c r="M83" s="78">
        <f>SUM(車種別台数表25.12:車種別台数表25.01!M83)</f>
        <v>0</v>
      </c>
      <c r="N83" s="49"/>
      <c r="O83" s="78">
        <f>SUM(車種別台数表25.12:車種別台数表25.01!O83)</f>
        <v>0</v>
      </c>
      <c r="P83" s="49"/>
      <c r="Q83" s="78">
        <f>SUM(車種別台数表25.12:車種別台数表25.01!Q83)</f>
        <v>0</v>
      </c>
      <c r="R83" s="49"/>
      <c r="S83" s="78">
        <f>SUM(車種別台数表25.12:車種別台数表25.01!S83)</f>
        <v>0</v>
      </c>
      <c r="T83" s="49"/>
      <c r="U83" s="78">
        <f>SUM(車種別台数表25.12:車種別台数表25.01!U83)</f>
        <v>0</v>
      </c>
      <c r="V83" s="57" t="s">
        <v>490</v>
      </c>
      <c r="W83" s="78">
        <f>SUM(車種別台数表25.12:車種別台数表25.01!W83)</f>
        <v>0</v>
      </c>
      <c r="X83" s="49"/>
      <c r="Y83" s="78">
        <f>SUM(車種別台数表25.12:車種別台数表25.01!Y83)</f>
        <v>0</v>
      </c>
      <c r="Z83" s="50"/>
      <c r="AA83" s="78">
        <f>SUM(車種別台数表25.12:車種別台数表25.01!AA83)</f>
        <v>0</v>
      </c>
      <c r="AB83" s="50"/>
      <c r="AC83" s="78">
        <f>SUM(車種別台数表25.12:車種別台数表25.01!AC83)</f>
        <v>0</v>
      </c>
      <c r="AD83" s="79"/>
      <c r="AE83" s="90"/>
      <c r="AF83" s="72"/>
    </row>
    <row r="84" spans="1:33" ht="15.75" customHeight="1">
      <c r="A84" s="89"/>
      <c r="B84" s="49"/>
      <c r="C84" s="78">
        <f>SUM(車種別台数表25.12:車種別台数表25.01!C84)</f>
        <v>0</v>
      </c>
      <c r="D84" s="49"/>
      <c r="E84" s="78">
        <f>SUM(車種別台数表25.12:車種別台数表25.01!E84)</f>
        <v>0</v>
      </c>
      <c r="F84" s="49"/>
      <c r="G84" s="78">
        <f>SUM(車種別台数表25.12:車種別台数表25.01!G84)</f>
        <v>0</v>
      </c>
      <c r="H84" s="49"/>
      <c r="I84" s="78">
        <f>SUM(車種別台数表25.12:車種別台数表25.01!I84)</f>
        <v>0</v>
      </c>
      <c r="J84" s="49"/>
      <c r="K84" s="78">
        <f>SUM(車種別台数表25.12:車種別台数表25.01!K84)</f>
        <v>0</v>
      </c>
      <c r="L84" s="49"/>
      <c r="M84" s="78">
        <f>SUM(車種別台数表25.12:車種別台数表25.01!M84)</f>
        <v>0</v>
      </c>
      <c r="N84" s="49"/>
      <c r="O84" s="78">
        <f>SUM(車種別台数表25.12:車種別台数表25.01!O84)</f>
        <v>0</v>
      </c>
      <c r="P84" s="49"/>
      <c r="Q84" s="78">
        <f>SUM(車種別台数表25.12:車種別台数表25.01!Q84)</f>
        <v>0</v>
      </c>
      <c r="R84" s="49"/>
      <c r="S84" s="78">
        <f>SUM(車種別台数表25.12:車種別台数表25.01!S84)</f>
        <v>0</v>
      </c>
      <c r="T84" s="49"/>
      <c r="U84" s="78">
        <f>SUM(車種別台数表25.12:車種別台数表25.01!U84)</f>
        <v>0</v>
      </c>
      <c r="V84" s="57" t="s">
        <v>397</v>
      </c>
      <c r="W84" s="78">
        <f>SUM(車種別台数表25.12:車種別台数表25.01!W84)</f>
        <v>0</v>
      </c>
      <c r="X84" s="49"/>
      <c r="Y84" s="78">
        <f>SUM(車種別台数表25.12:車種別台数表25.01!Y84)</f>
        <v>0</v>
      </c>
      <c r="Z84" s="50"/>
      <c r="AA84" s="78">
        <f>SUM(車種別台数表25.12:車種別台数表25.01!AA84)</f>
        <v>0</v>
      </c>
      <c r="AB84" s="49"/>
      <c r="AC84" s="78">
        <f>SUM(車種別台数表25.12:車種別台数表25.01!AC84)</f>
        <v>0</v>
      </c>
      <c r="AD84" s="79"/>
      <c r="AE84" s="90"/>
      <c r="AF84" s="72"/>
    </row>
    <row r="85" spans="1:33" ht="15.75" customHeight="1">
      <c r="A85" s="89"/>
      <c r="B85" s="49"/>
      <c r="C85" s="78">
        <f>SUM(車種別台数表25.12:車種別台数表25.01!C85)</f>
        <v>0</v>
      </c>
      <c r="D85" s="49"/>
      <c r="E85" s="78">
        <f>SUM(車種別台数表25.12:車種別台数表25.01!E85)</f>
        <v>0</v>
      </c>
      <c r="F85" s="49"/>
      <c r="G85" s="78">
        <f>SUM(車種別台数表25.12:車種別台数表25.01!G85)</f>
        <v>0</v>
      </c>
      <c r="H85" s="49"/>
      <c r="I85" s="78">
        <f>SUM(車種別台数表25.12:車種別台数表25.01!I85)</f>
        <v>0</v>
      </c>
      <c r="J85" s="49"/>
      <c r="K85" s="78">
        <f>SUM(車種別台数表25.12:車種別台数表25.01!K85)</f>
        <v>0</v>
      </c>
      <c r="L85" s="49"/>
      <c r="M85" s="78">
        <f>SUM(車種別台数表25.12:車種別台数表25.01!M85)</f>
        <v>0</v>
      </c>
      <c r="N85" s="49"/>
      <c r="O85" s="78">
        <f>SUM(車種別台数表25.12:車種別台数表25.01!O85)</f>
        <v>0</v>
      </c>
      <c r="P85" s="49"/>
      <c r="Q85" s="78">
        <f>SUM(車種別台数表25.12:車種別台数表25.01!Q85)</f>
        <v>0</v>
      </c>
      <c r="R85" s="49"/>
      <c r="S85" s="78">
        <f>SUM(車種別台数表25.12:車種別台数表25.01!S85)</f>
        <v>0</v>
      </c>
      <c r="T85" s="49"/>
      <c r="U85" s="78">
        <f>SUM(車種別台数表25.12:車種別台数表25.01!U85)</f>
        <v>0</v>
      </c>
      <c r="V85" s="57" t="s">
        <v>439</v>
      </c>
      <c r="W85" s="78">
        <f>SUM(車種別台数表25.12:車種別台数表25.01!W85)</f>
        <v>5</v>
      </c>
      <c r="X85" s="49"/>
      <c r="Y85" s="78">
        <f>SUM(車種別台数表25.12:車種別台数表25.01!Y85)</f>
        <v>0</v>
      </c>
      <c r="Z85" s="50"/>
      <c r="AA85" s="78">
        <f>SUM(車種別台数表25.12:車種別台数表25.01!AA85)</f>
        <v>0</v>
      </c>
      <c r="AB85" s="49"/>
      <c r="AC85" s="78">
        <f>SUM(車種別台数表25.12:車種別台数表25.01!AC85)</f>
        <v>0</v>
      </c>
      <c r="AD85" s="79"/>
      <c r="AE85" s="90"/>
      <c r="AF85" s="72"/>
    </row>
    <row r="86" spans="1:33" ht="15.75" customHeight="1">
      <c r="A86" s="89"/>
      <c r="B86" s="49"/>
      <c r="C86" s="78">
        <f>SUM(車種別台数表25.12:車種別台数表25.01!C86)</f>
        <v>0</v>
      </c>
      <c r="D86" s="49"/>
      <c r="E86" s="78">
        <f>SUM(車種別台数表25.12:車種別台数表25.01!E86)</f>
        <v>0</v>
      </c>
      <c r="F86" s="49"/>
      <c r="G86" s="78">
        <f>SUM(車種別台数表25.12:車種別台数表25.01!G86)</f>
        <v>0</v>
      </c>
      <c r="H86" s="49"/>
      <c r="I86" s="78">
        <f>SUM(車種別台数表25.12:車種別台数表25.01!I86)</f>
        <v>0</v>
      </c>
      <c r="J86" s="49"/>
      <c r="K86" s="78">
        <f>SUM(車種別台数表25.12:車種別台数表25.01!K86)</f>
        <v>0</v>
      </c>
      <c r="L86" s="49"/>
      <c r="M86" s="78">
        <f>SUM(車種別台数表25.12:車種別台数表25.01!M86)</f>
        <v>0</v>
      </c>
      <c r="N86" s="49"/>
      <c r="O86" s="78">
        <f>SUM(車種別台数表25.12:車種別台数表25.01!O86)</f>
        <v>0</v>
      </c>
      <c r="P86" s="49"/>
      <c r="Q86" s="78">
        <f>SUM(車種別台数表25.12:車種別台数表25.01!Q86)</f>
        <v>0</v>
      </c>
      <c r="R86" s="49"/>
      <c r="S86" s="78">
        <f>SUM(車種別台数表25.12:車種別台数表25.01!S86)</f>
        <v>0</v>
      </c>
      <c r="T86" s="49"/>
      <c r="U86" s="78">
        <f>SUM(車種別台数表25.12:車種別台数表25.01!U86)</f>
        <v>0</v>
      </c>
      <c r="V86" s="57" t="s">
        <v>486</v>
      </c>
      <c r="W86" s="78">
        <f>SUM(車種別台数表25.12:車種別台数表25.01!W86)</f>
        <v>210</v>
      </c>
      <c r="X86" s="49"/>
      <c r="Y86" s="78">
        <f>SUM(車種別台数表25.12:車種別台数表25.01!Y86)</f>
        <v>0</v>
      </c>
      <c r="Z86" s="50"/>
      <c r="AA86" s="78">
        <f>SUM(車種別台数表25.12:車種別台数表25.01!AA86)</f>
        <v>0</v>
      </c>
      <c r="AB86" s="49"/>
      <c r="AC86" s="78">
        <f>SUM(車種別台数表25.12:車種別台数表25.01!AC86)</f>
        <v>0</v>
      </c>
      <c r="AD86" s="79"/>
      <c r="AE86" s="90"/>
      <c r="AF86" s="72"/>
    </row>
    <row r="87" spans="1:33" ht="15.75" customHeight="1">
      <c r="A87" s="89"/>
      <c r="B87" s="49"/>
      <c r="C87" s="78">
        <f>SUM(車種別台数表25.12:車種別台数表25.01!C87)</f>
        <v>0</v>
      </c>
      <c r="D87" s="49"/>
      <c r="E87" s="78">
        <f>SUM(車種別台数表25.12:車種別台数表25.01!E87)</f>
        <v>0</v>
      </c>
      <c r="F87" s="49"/>
      <c r="G87" s="78">
        <f>SUM(車種別台数表25.12:車種別台数表25.01!G87)</f>
        <v>0</v>
      </c>
      <c r="H87" s="49"/>
      <c r="I87" s="78">
        <f>SUM(車種別台数表25.12:車種別台数表25.01!I87)</f>
        <v>0</v>
      </c>
      <c r="J87" s="49"/>
      <c r="K87" s="78">
        <f>SUM(車種別台数表25.12:車種別台数表25.01!K87)</f>
        <v>0</v>
      </c>
      <c r="L87" s="49"/>
      <c r="M87" s="78">
        <f>SUM(車種別台数表25.12:車種別台数表25.01!M87)</f>
        <v>0</v>
      </c>
      <c r="N87" s="49"/>
      <c r="O87" s="78">
        <f>SUM(車種別台数表25.12:車種別台数表25.01!O87)</f>
        <v>0</v>
      </c>
      <c r="P87" s="49"/>
      <c r="Q87" s="78">
        <f>SUM(車種別台数表25.12:車種別台数表25.01!Q87)</f>
        <v>0</v>
      </c>
      <c r="R87" s="49"/>
      <c r="S87" s="78">
        <f>SUM(車種別台数表25.12:車種別台数表25.01!S87)</f>
        <v>0</v>
      </c>
      <c r="T87" s="49"/>
      <c r="U87" s="78">
        <f>SUM(車種別台数表25.12:車種別台数表25.01!U87)</f>
        <v>0</v>
      </c>
      <c r="V87" s="49" t="s">
        <v>399</v>
      </c>
      <c r="W87" s="78">
        <f>SUM(車種別台数表25.12:車種別台数表25.01!W87)</f>
        <v>3924</v>
      </c>
      <c r="X87" s="49"/>
      <c r="Y87" s="78">
        <f>SUM(車種別台数表25.12:車種別台数表25.01!Y87)</f>
        <v>0</v>
      </c>
      <c r="Z87" s="50"/>
      <c r="AA87" s="78">
        <f>SUM(車種別台数表25.12:車種別台数表25.01!AA87)</f>
        <v>0</v>
      </c>
      <c r="AB87" s="49"/>
      <c r="AC87" s="78">
        <f>SUM(車種別台数表25.12:車種別台数表25.01!AC87)</f>
        <v>0</v>
      </c>
      <c r="AD87" s="79"/>
      <c r="AE87" s="90"/>
      <c r="AF87" s="72"/>
    </row>
    <row r="88" spans="1:33" ht="15.75" customHeight="1">
      <c r="A88" s="89"/>
      <c r="B88" s="49"/>
      <c r="C88" s="78">
        <f>SUM(車種別台数表25.12:車種別台数表25.01!C88)</f>
        <v>0</v>
      </c>
      <c r="D88" s="49"/>
      <c r="E88" s="78">
        <f>SUM(車種別台数表25.12:車種別台数表25.01!E88)</f>
        <v>0</v>
      </c>
      <c r="F88" s="49"/>
      <c r="G88" s="78">
        <f>SUM(車種別台数表25.12:車種別台数表25.01!G88)</f>
        <v>0</v>
      </c>
      <c r="H88" s="49"/>
      <c r="I88" s="78">
        <f>SUM(車種別台数表25.12:車種別台数表25.01!I88)</f>
        <v>0</v>
      </c>
      <c r="J88" s="49"/>
      <c r="K88" s="78">
        <f>SUM(車種別台数表25.12:車種別台数表25.01!K88)</f>
        <v>0</v>
      </c>
      <c r="L88" s="49"/>
      <c r="M88" s="78">
        <f>SUM(車種別台数表25.12:車種別台数表25.01!M88)</f>
        <v>0</v>
      </c>
      <c r="N88" s="49"/>
      <c r="O88" s="78">
        <f>SUM(車種別台数表25.12:車種別台数表25.01!O88)</f>
        <v>0</v>
      </c>
      <c r="P88" s="49"/>
      <c r="Q88" s="78">
        <f>SUM(車種別台数表25.12:車種別台数表25.01!Q88)</f>
        <v>0</v>
      </c>
      <c r="R88" s="49"/>
      <c r="S88" s="78">
        <f>SUM(車種別台数表25.12:車種別台数表25.01!S88)</f>
        <v>0</v>
      </c>
      <c r="T88" s="49"/>
      <c r="U88" s="78">
        <f>SUM(車種別台数表25.12:車種別台数表25.01!U88)</f>
        <v>0</v>
      </c>
      <c r="V88" s="49" t="s">
        <v>400</v>
      </c>
      <c r="W88" s="78">
        <f>SUM(車種別台数表25.12:車種別台数表25.01!W88)</f>
        <v>1793</v>
      </c>
      <c r="X88" s="49"/>
      <c r="Y88" s="78">
        <f>SUM(車種別台数表25.12:車種別台数表25.01!Y88)</f>
        <v>0</v>
      </c>
      <c r="Z88" s="50"/>
      <c r="AA88" s="78">
        <f>SUM(車種別台数表25.12:車種別台数表25.01!AA88)</f>
        <v>0</v>
      </c>
      <c r="AB88" s="49"/>
      <c r="AC88" s="78">
        <f>SUM(車種別台数表25.12:車種別台数表25.01!AC88)</f>
        <v>0</v>
      </c>
      <c r="AD88" s="79"/>
      <c r="AE88" s="90"/>
      <c r="AF88" s="72"/>
    </row>
    <row r="89" spans="1:33" ht="15.75" customHeight="1">
      <c r="A89" s="89"/>
      <c r="B89" s="49"/>
      <c r="C89" s="78">
        <f>SUM(車種別台数表25.12:車種別台数表25.01!C89)</f>
        <v>0</v>
      </c>
      <c r="D89" s="49"/>
      <c r="E89" s="78">
        <f>SUM(車種別台数表25.12:車種別台数表25.01!E89)</f>
        <v>0</v>
      </c>
      <c r="F89" s="49"/>
      <c r="G89" s="78">
        <f>SUM(車種別台数表25.12:車種別台数表25.01!G89)</f>
        <v>0</v>
      </c>
      <c r="H89" s="49"/>
      <c r="I89" s="78">
        <f>SUM(車種別台数表25.12:車種別台数表25.01!I89)</f>
        <v>0</v>
      </c>
      <c r="J89" s="49"/>
      <c r="K89" s="78">
        <f>SUM(車種別台数表25.12:車種別台数表25.01!K89)</f>
        <v>0</v>
      </c>
      <c r="L89" s="49"/>
      <c r="M89" s="78">
        <f>SUM(車種別台数表25.12:車種別台数表25.01!M89)</f>
        <v>0</v>
      </c>
      <c r="N89" s="49"/>
      <c r="O89" s="78">
        <f>SUM(車種別台数表25.12:車種別台数表25.01!O89)</f>
        <v>0</v>
      </c>
      <c r="P89" s="49"/>
      <c r="Q89" s="78">
        <f>SUM(車種別台数表25.12:車種別台数表25.01!Q89)</f>
        <v>0</v>
      </c>
      <c r="R89" s="49"/>
      <c r="S89" s="78">
        <f>SUM(車種別台数表25.12:車種別台数表25.01!S89)</f>
        <v>0</v>
      </c>
      <c r="T89" s="49"/>
      <c r="U89" s="78">
        <f>SUM(車種別台数表25.12:車種別台数表25.01!U89)</f>
        <v>0</v>
      </c>
      <c r="V89" s="49" t="s">
        <v>401</v>
      </c>
      <c r="W89" s="78">
        <f>SUM(車種別台数表25.12:車種別台数表25.01!W89)</f>
        <v>3648</v>
      </c>
      <c r="X89" s="49"/>
      <c r="Y89" s="78">
        <f>SUM(車種別台数表25.12:車種別台数表25.01!Y89)</f>
        <v>0</v>
      </c>
      <c r="Z89" s="50"/>
      <c r="AA89" s="78">
        <f>SUM(車種別台数表25.12:車種別台数表25.01!AA89)</f>
        <v>0</v>
      </c>
      <c r="AB89" s="49"/>
      <c r="AC89" s="78">
        <f>SUM(車種別台数表25.12:車種別台数表25.01!AC89)</f>
        <v>0</v>
      </c>
      <c r="AD89" s="54"/>
      <c r="AE89" s="90"/>
      <c r="AF89" s="72"/>
    </row>
    <row r="90" spans="1:33" ht="15.75" customHeight="1">
      <c r="A90" s="89"/>
      <c r="B90" s="49"/>
      <c r="C90" s="78">
        <f>SUM(車種別台数表25.12:車種別台数表25.01!C90)</f>
        <v>0</v>
      </c>
      <c r="D90" s="49"/>
      <c r="E90" s="78">
        <f>SUM(車種別台数表25.12:車種別台数表25.01!E90)</f>
        <v>0</v>
      </c>
      <c r="F90" s="49"/>
      <c r="G90" s="78">
        <f>SUM(車種別台数表25.12:車種別台数表25.01!G90)</f>
        <v>0</v>
      </c>
      <c r="H90" s="49"/>
      <c r="I90" s="78">
        <f>SUM(車種別台数表25.12:車種別台数表25.01!I90)</f>
        <v>0</v>
      </c>
      <c r="J90" s="49"/>
      <c r="K90" s="78">
        <f>SUM(車種別台数表25.12:車種別台数表25.01!K90)</f>
        <v>0</v>
      </c>
      <c r="L90" s="49"/>
      <c r="M90" s="78">
        <f>SUM(車種別台数表25.12:車種別台数表25.01!M90)</f>
        <v>0</v>
      </c>
      <c r="N90" s="49"/>
      <c r="O90" s="78">
        <f>SUM(車種別台数表25.12:車種別台数表25.01!O90)</f>
        <v>0</v>
      </c>
      <c r="P90" s="49"/>
      <c r="Q90" s="78">
        <f>SUM(車種別台数表25.12:車種別台数表25.01!Q90)</f>
        <v>0</v>
      </c>
      <c r="R90" s="49"/>
      <c r="S90" s="78">
        <f>SUM(車種別台数表25.12:車種別台数表25.01!S90)</f>
        <v>0</v>
      </c>
      <c r="T90" s="49"/>
      <c r="U90" s="78">
        <f>SUM(車種別台数表25.12:車種別台数表25.01!U90)</f>
        <v>0</v>
      </c>
      <c r="V90" s="57" t="s">
        <v>441</v>
      </c>
      <c r="W90" s="78">
        <f>SUM(車種別台数表25.12:車種別台数表25.01!W90)</f>
        <v>2353</v>
      </c>
      <c r="X90" s="49"/>
      <c r="Y90" s="78">
        <f>SUM(車種別台数表25.12:車種別台数表25.01!Y90)</f>
        <v>0</v>
      </c>
      <c r="Z90" s="50"/>
      <c r="AA90" s="78">
        <f>SUM(車種別台数表25.12:車種別台数表25.01!AA90)</f>
        <v>0</v>
      </c>
      <c r="AB90" s="49"/>
      <c r="AC90" s="78">
        <f>SUM(車種別台数表25.12:車種別台数表25.01!AC90)</f>
        <v>0</v>
      </c>
      <c r="AD90" s="54"/>
      <c r="AE90" s="90"/>
      <c r="AF90" s="72"/>
    </row>
    <row r="91" spans="1:33" ht="15.75" customHeight="1">
      <c r="A91" s="89"/>
      <c r="B91" s="49"/>
      <c r="C91" s="78">
        <f>SUM(車種別台数表25.12:車種別台数表25.01!C91)</f>
        <v>0</v>
      </c>
      <c r="D91" s="49"/>
      <c r="E91" s="78">
        <f>SUM(車種別台数表25.12:車種別台数表25.01!E91)</f>
        <v>0</v>
      </c>
      <c r="F91" s="49"/>
      <c r="G91" s="78">
        <f>SUM(車種別台数表25.12:車種別台数表25.01!G91)</f>
        <v>0</v>
      </c>
      <c r="H91" s="49"/>
      <c r="I91" s="78">
        <f>SUM(車種別台数表25.12:車種別台数表25.01!I91)</f>
        <v>0</v>
      </c>
      <c r="J91" s="49"/>
      <c r="K91" s="78">
        <f>SUM(車種別台数表25.12:車種別台数表25.01!K91)</f>
        <v>0</v>
      </c>
      <c r="L91" s="49"/>
      <c r="M91" s="78">
        <f>SUM(車種別台数表25.12:車種別台数表25.01!M91)</f>
        <v>0</v>
      </c>
      <c r="N91" s="49"/>
      <c r="O91" s="78">
        <f>SUM(車種別台数表25.12:車種別台数表25.01!O91)</f>
        <v>0</v>
      </c>
      <c r="P91" s="49"/>
      <c r="Q91" s="78">
        <f>SUM(車種別台数表25.12:車種別台数表25.01!Q91)</f>
        <v>0</v>
      </c>
      <c r="R91" s="49"/>
      <c r="S91" s="78">
        <f>SUM(車種別台数表25.12:車種別台数表25.01!S91)</f>
        <v>0</v>
      </c>
      <c r="T91" s="49"/>
      <c r="U91" s="78">
        <f>SUM(車種別台数表25.12:車種別台数表25.01!U91)</f>
        <v>0</v>
      </c>
      <c r="V91" s="52" t="s">
        <v>403</v>
      </c>
      <c r="W91" s="78">
        <f>SUM(車種別台数表25.12:車種別台数表25.01!W91)</f>
        <v>497</v>
      </c>
      <c r="X91" s="49"/>
      <c r="Y91" s="78">
        <f>SUM(車種別台数表25.12:車種別台数表25.01!Y91)</f>
        <v>0</v>
      </c>
      <c r="Z91" s="50"/>
      <c r="AA91" s="78">
        <f>SUM(車種別台数表25.12:車種別台数表25.01!AA91)</f>
        <v>0</v>
      </c>
      <c r="AB91" s="49"/>
      <c r="AC91" s="78">
        <f>SUM(車種別台数表25.12:車種別台数表25.01!AC91)</f>
        <v>0</v>
      </c>
      <c r="AD91" s="54"/>
      <c r="AE91" s="90"/>
      <c r="AF91" s="72"/>
    </row>
    <row r="92" spans="1:33" ht="15.75" customHeight="1">
      <c r="A92" s="89"/>
      <c r="B92" s="49"/>
      <c r="C92" s="78">
        <f>SUM(車種別台数表25.12:車種別台数表25.01!C92)</f>
        <v>0</v>
      </c>
      <c r="D92" s="49"/>
      <c r="E92" s="78">
        <f>SUM(車種別台数表25.12:車種別台数表25.01!E92)</f>
        <v>0</v>
      </c>
      <c r="F92" s="49"/>
      <c r="G92" s="78">
        <f>SUM(車種別台数表25.12:車種別台数表25.01!G92)</f>
        <v>0</v>
      </c>
      <c r="H92" s="49"/>
      <c r="I92" s="78">
        <f>SUM(車種別台数表25.12:車種別台数表25.01!I92)</f>
        <v>0</v>
      </c>
      <c r="J92" s="49"/>
      <c r="K92" s="78">
        <f>SUM(車種別台数表25.12:車種別台数表25.01!K92)</f>
        <v>0</v>
      </c>
      <c r="L92" s="49"/>
      <c r="M92" s="78">
        <f>SUM(車種別台数表25.12:車種別台数表25.01!M92)</f>
        <v>0</v>
      </c>
      <c r="N92" s="49"/>
      <c r="O92" s="78">
        <f>SUM(車種別台数表25.12:車種別台数表25.01!O92)</f>
        <v>0</v>
      </c>
      <c r="P92" s="49"/>
      <c r="Q92" s="78">
        <f>SUM(車種別台数表25.12:車種別台数表25.01!Q92)</f>
        <v>0</v>
      </c>
      <c r="R92" s="49"/>
      <c r="S92" s="78">
        <f>SUM(車種別台数表25.12:車種別台数表25.01!S92)</f>
        <v>0</v>
      </c>
      <c r="T92" s="49"/>
      <c r="U92" s="78">
        <f>SUM(車種別台数表25.12:車種別台数表25.01!U92)</f>
        <v>0</v>
      </c>
      <c r="V92" s="57" t="s">
        <v>404</v>
      </c>
      <c r="W92" s="78">
        <f>SUM(車種別台数表25.12:車種別台数表25.01!W92)</f>
        <v>381</v>
      </c>
      <c r="X92" s="49"/>
      <c r="Y92" s="78">
        <f>SUM(車種別台数表25.12:車種別台数表25.01!Y92)</f>
        <v>0</v>
      </c>
      <c r="Z92" s="57"/>
      <c r="AA92" s="78">
        <f>SUM(車種別台数表25.12:車種別台数表25.01!AA92)</f>
        <v>0</v>
      </c>
      <c r="AB92" s="49"/>
      <c r="AC92" s="78">
        <f>SUM(車種別台数表25.12:車種別台数表25.01!AC92)</f>
        <v>0</v>
      </c>
      <c r="AD92" s="54"/>
      <c r="AE92" s="90"/>
      <c r="AF92" s="72"/>
    </row>
    <row r="93" spans="1:33" ht="15.75" customHeight="1">
      <c r="A93" s="89"/>
      <c r="B93" s="49"/>
      <c r="C93" s="78">
        <f>SUM(車種別台数表25.12:車種別台数表25.01!C93)</f>
        <v>0</v>
      </c>
      <c r="D93" s="49"/>
      <c r="E93" s="78">
        <f>SUM(車種別台数表25.12:車種別台数表25.01!E93)</f>
        <v>0</v>
      </c>
      <c r="F93" s="49"/>
      <c r="G93" s="78">
        <f>SUM(車種別台数表25.12:車種別台数表25.01!G93)</f>
        <v>0</v>
      </c>
      <c r="H93" s="49"/>
      <c r="I93" s="78">
        <f>SUM(車種別台数表25.12:車種別台数表25.01!I93)</f>
        <v>0</v>
      </c>
      <c r="J93" s="49"/>
      <c r="K93" s="78">
        <f>SUM(車種別台数表25.12:車種別台数表25.01!K93)</f>
        <v>0</v>
      </c>
      <c r="L93" s="49"/>
      <c r="M93" s="78">
        <f>SUM(車種別台数表25.12:車種別台数表25.01!M93)</f>
        <v>0</v>
      </c>
      <c r="N93" s="49"/>
      <c r="O93" s="78">
        <f>SUM(車種別台数表25.12:車種別台数表25.01!O93)</f>
        <v>0</v>
      </c>
      <c r="P93" s="49"/>
      <c r="Q93" s="78">
        <f>SUM(車種別台数表25.12:車種別台数表25.01!Q93)</f>
        <v>0</v>
      </c>
      <c r="R93" s="49"/>
      <c r="S93" s="78">
        <f>SUM(車種別台数表25.12:車種別台数表25.01!S93)</f>
        <v>0</v>
      </c>
      <c r="T93" s="49"/>
      <c r="U93" s="78">
        <f>SUM(車種別台数表25.12:車種別台数表25.01!U93)</f>
        <v>0</v>
      </c>
      <c r="V93" s="57" t="s">
        <v>405</v>
      </c>
      <c r="W93" s="78">
        <f>SUM(車種別台数表25.12:車種別台数表25.01!W93)</f>
        <v>1371</v>
      </c>
      <c r="X93" s="49"/>
      <c r="Y93" s="78">
        <f>SUM(車種別台数表25.12:車種別台数表25.01!Y93)</f>
        <v>0</v>
      </c>
      <c r="Z93" s="57"/>
      <c r="AA93" s="78">
        <f>SUM(車種別台数表25.12:車種別台数表25.01!AA93)</f>
        <v>0</v>
      </c>
      <c r="AB93" s="49"/>
      <c r="AC93" s="78">
        <f>SUM(車種別台数表25.12:車種別台数表25.01!AC93)</f>
        <v>0</v>
      </c>
      <c r="AD93" s="54"/>
      <c r="AE93" s="90"/>
      <c r="AF93" s="72"/>
    </row>
    <row r="94" spans="1:33" ht="15.75" customHeight="1">
      <c r="A94" s="89"/>
      <c r="B94" s="49"/>
      <c r="C94" s="78">
        <f>SUM(車種別台数表25.12:車種別台数表25.01!C94)</f>
        <v>0</v>
      </c>
      <c r="D94" s="49"/>
      <c r="E94" s="78">
        <f>SUM(車種別台数表25.12:車種別台数表25.01!E94)</f>
        <v>0</v>
      </c>
      <c r="F94" s="49"/>
      <c r="G94" s="78">
        <f>SUM(車種別台数表25.12:車種別台数表25.01!G94)</f>
        <v>0</v>
      </c>
      <c r="H94" s="49"/>
      <c r="I94" s="78">
        <f>SUM(車種別台数表25.12:車種別台数表25.01!I94)</f>
        <v>0</v>
      </c>
      <c r="J94" s="49"/>
      <c r="K94" s="78">
        <f>SUM(車種別台数表25.12:車種別台数表25.01!K94)</f>
        <v>0</v>
      </c>
      <c r="L94" s="49"/>
      <c r="M94" s="78">
        <f>SUM(車種別台数表25.12:車種別台数表25.01!M94)</f>
        <v>0</v>
      </c>
      <c r="N94" s="49"/>
      <c r="O94" s="78">
        <f>SUM(車種別台数表25.12:車種別台数表25.01!O94)</f>
        <v>0</v>
      </c>
      <c r="P94" s="49"/>
      <c r="Q94" s="78">
        <f>SUM(車種別台数表25.12:車種別台数表25.01!Q94)</f>
        <v>0</v>
      </c>
      <c r="R94" s="49"/>
      <c r="S94" s="78">
        <f>SUM(車種別台数表25.12:車種別台数表25.01!S94)</f>
        <v>0</v>
      </c>
      <c r="T94" s="49"/>
      <c r="U94" s="78">
        <f>SUM(車種別台数表25.12:車種別台数表25.01!U94)</f>
        <v>0</v>
      </c>
      <c r="V94" s="49" t="s">
        <v>185</v>
      </c>
      <c r="W94" s="78">
        <f>SUM(車種別台数表25.12:車種別台数表25.01!W94)</f>
        <v>253</v>
      </c>
      <c r="X94" s="49"/>
      <c r="Y94" s="78">
        <f>SUM(車種別台数表25.12:車種別台数表25.01!Y94)</f>
        <v>0</v>
      </c>
      <c r="Z94" s="57"/>
      <c r="AA94" s="78">
        <f>SUM(車種別台数表25.12:車種別台数表25.01!AA94)</f>
        <v>0</v>
      </c>
      <c r="AB94" s="49"/>
      <c r="AC94" s="78">
        <f>SUM(車種別台数表25.12:車種別台数表25.01!AC94)</f>
        <v>0</v>
      </c>
      <c r="AD94" s="61"/>
      <c r="AE94" s="90"/>
      <c r="AF94" s="72"/>
    </row>
    <row r="95" spans="1:33" ht="15.75" customHeight="1">
      <c r="A95" s="89"/>
      <c r="B95" s="49"/>
      <c r="C95" s="78">
        <f>SUM(車種別台数表25.12:車種別台数表25.01!C95)</f>
        <v>0</v>
      </c>
      <c r="D95" s="49"/>
      <c r="E95" s="78">
        <f>SUM(車種別台数表25.12:車種別台数表25.01!E95)</f>
        <v>0</v>
      </c>
      <c r="F95" s="49"/>
      <c r="G95" s="78">
        <f>SUM(車種別台数表25.12:車種別台数表25.01!G95)</f>
        <v>0</v>
      </c>
      <c r="H95" s="49"/>
      <c r="I95" s="78">
        <f>SUM(車種別台数表25.12:車種別台数表25.01!I95)</f>
        <v>0</v>
      </c>
      <c r="J95" s="49"/>
      <c r="K95" s="78">
        <f>SUM(車種別台数表25.12:車種別台数表25.01!K95)</f>
        <v>0</v>
      </c>
      <c r="L95" s="49"/>
      <c r="M95" s="78">
        <f>SUM(車種別台数表25.12:車種別台数表25.01!M95)</f>
        <v>0</v>
      </c>
      <c r="N95" s="49"/>
      <c r="O95" s="78">
        <f>SUM(車種別台数表25.12:車種別台数表25.01!O95)</f>
        <v>0</v>
      </c>
      <c r="P95" s="49"/>
      <c r="Q95" s="78">
        <f>SUM(車種別台数表25.12:車種別台数表25.01!Q95)</f>
        <v>0</v>
      </c>
      <c r="R95" s="49"/>
      <c r="S95" s="78">
        <f>SUM(車種別台数表25.12:車種別台数表25.01!S95)</f>
        <v>0</v>
      </c>
      <c r="T95" s="49"/>
      <c r="U95" s="78">
        <f>SUM(車種別台数表25.12:車種別台数表25.01!U95)</f>
        <v>0</v>
      </c>
      <c r="V95" s="57" t="s">
        <v>456</v>
      </c>
      <c r="W95" s="78">
        <f>SUM(車種別台数表25.12:車種別台数表25.01!W95)</f>
        <v>530</v>
      </c>
      <c r="X95" s="49"/>
      <c r="Y95" s="78">
        <f>SUM(車種別台数表25.12:車種別台数表25.01!Y95)</f>
        <v>0</v>
      </c>
      <c r="Z95" s="57"/>
      <c r="AA95" s="78">
        <f>SUM(車種別台数表25.12:車種別台数表25.01!AA95)</f>
        <v>0</v>
      </c>
      <c r="AB95" s="49"/>
      <c r="AC95" s="78">
        <f>SUM(車種別台数表25.12:車種別台数表25.01!AC95)</f>
        <v>0</v>
      </c>
      <c r="AD95" s="61"/>
      <c r="AE95" s="90"/>
      <c r="AF95" s="72"/>
      <c r="AG95" s="10"/>
    </row>
    <row r="96" spans="1:33" ht="15.75" customHeight="1">
      <c r="A96" s="89"/>
      <c r="B96" s="49"/>
      <c r="C96" s="78">
        <f>SUM(車種別台数表25.12:車種別台数表25.01!C96)</f>
        <v>0</v>
      </c>
      <c r="D96" s="49"/>
      <c r="E96" s="78">
        <f>SUM(車種別台数表25.12:車種別台数表25.01!E96)</f>
        <v>0</v>
      </c>
      <c r="F96" s="49"/>
      <c r="G96" s="78">
        <f>SUM(車種別台数表25.12:車種別台数表25.01!G96)</f>
        <v>0</v>
      </c>
      <c r="H96" s="49"/>
      <c r="I96" s="78">
        <f>SUM(車種別台数表25.12:車種別台数表25.01!I96)</f>
        <v>0</v>
      </c>
      <c r="J96" s="49"/>
      <c r="K96" s="78">
        <f>SUM(車種別台数表25.12:車種別台数表25.01!K96)</f>
        <v>0</v>
      </c>
      <c r="L96" s="49"/>
      <c r="M96" s="78">
        <f>SUM(車種別台数表25.12:車種別台数表25.01!M96)</f>
        <v>0</v>
      </c>
      <c r="N96" s="49"/>
      <c r="O96" s="78">
        <f>SUM(車種別台数表25.12:車種別台数表25.01!O96)</f>
        <v>0</v>
      </c>
      <c r="P96" s="49"/>
      <c r="Q96" s="78">
        <f>SUM(車種別台数表25.12:車種別台数表25.01!Q96)</f>
        <v>0</v>
      </c>
      <c r="R96" s="49"/>
      <c r="S96" s="78">
        <f>SUM(車種別台数表25.12:車種別台数表25.01!S96)</f>
        <v>0</v>
      </c>
      <c r="T96" s="49"/>
      <c r="U96" s="78">
        <f>SUM(車種別台数表25.12:車種別台数表25.01!U96)</f>
        <v>0</v>
      </c>
      <c r="V96" s="50" t="s">
        <v>481</v>
      </c>
      <c r="W96" s="53">
        <f>SUM(車種別台数表25.12:車種別台数表25.01!W96)</f>
        <v>884</v>
      </c>
      <c r="X96" s="49"/>
      <c r="Y96" s="78">
        <f>SUM(車種別台数表25.12:車種別台数表25.01!Y96)</f>
        <v>0</v>
      </c>
      <c r="Z96" s="50"/>
      <c r="AA96" s="78">
        <f>SUM(車種別台数表25.12:車種別台数表25.01!AA96)</f>
        <v>0</v>
      </c>
      <c r="AB96" s="49"/>
      <c r="AC96" s="78">
        <f>SUM(車種別台数表25.12:車種別台数表25.01!AC96)</f>
        <v>0</v>
      </c>
      <c r="AD96" s="61"/>
      <c r="AE96" s="90"/>
      <c r="AF96" s="72"/>
      <c r="AG96" s="10"/>
    </row>
    <row r="97" spans="1:33" ht="15.75" customHeight="1">
      <c r="A97" s="89"/>
      <c r="B97" s="49"/>
      <c r="C97" s="78">
        <f>SUM(車種別台数表25.12:車種別台数表25.01!C97)</f>
        <v>0</v>
      </c>
      <c r="D97" s="49"/>
      <c r="E97" s="78">
        <f>SUM(車種別台数表25.12:車種別台数表25.01!E97)</f>
        <v>0</v>
      </c>
      <c r="F97" s="49"/>
      <c r="G97" s="78">
        <f>SUM(車種別台数表25.12:車種別台数表25.01!G97)</f>
        <v>0</v>
      </c>
      <c r="H97" s="50"/>
      <c r="I97" s="78">
        <f>SUM(車種別台数表25.12:車種別台数表25.01!I97)</f>
        <v>0</v>
      </c>
      <c r="J97" s="49"/>
      <c r="K97" s="78">
        <f>SUM(車種別台数表25.12:車種別台数表25.01!K97)</f>
        <v>0</v>
      </c>
      <c r="L97" s="49"/>
      <c r="M97" s="78">
        <f>SUM(車種別台数表25.12:車種別台数表25.01!M97)</f>
        <v>0</v>
      </c>
      <c r="N97" s="49"/>
      <c r="O97" s="78">
        <f>SUM(車種別台数表25.12:車種別台数表25.01!O97)</f>
        <v>0</v>
      </c>
      <c r="P97" s="49"/>
      <c r="Q97" s="78">
        <f>SUM(車種別台数表25.12:車種別台数表25.01!Q97)</f>
        <v>0</v>
      </c>
      <c r="R97" s="49"/>
      <c r="S97" s="78">
        <f>SUM(車種別台数表25.12:車種別台数表25.01!S97)</f>
        <v>0</v>
      </c>
      <c r="T97" s="49"/>
      <c r="U97" s="78">
        <f>SUM(車種別台数表25.12:車種別台数表25.01!U97)</f>
        <v>0</v>
      </c>
      <c r="V97" s="57" t="s">
        <v>406</v>
      </c>
      <c r="W97" s="78">
        <f>SUM(車種別台数表25.12:車種別台数表25.01!W97)</f>
        <v>0</v>
      </c>
      <c r="X97" s="49"/>
      <c r="Y97" s="78">
        <f>SUM(車種別台数表25.12:車種別台数表25.01!Y97)</f>
        <v>0</v>
      </c>
      <c r="Z97" s="50"/>
      <c r="AA97" s="78">
        <f>SUM(車種別台数表25.12:車種別台数表25.01!AA97)</f>
        <v>0</v>
      </c>
      <c r="AB97" s="49"/>
      <c r="AC97" s="78">
        <f>SUM(車種別台数表25.12:車種別台数表25.01!AC97)</f>
        <v>0</v>
      </c>
      <c r="AD97" s="103"/>
      <c r="AE97" s="90"/>
      <c r="AF97" s="72"/>
      <c r="AG97" s="10"/>
    </row>
    <row r="98" spans="1:33" ht="15.75" customHeight="1">
      <c r="A98" s="89"/>
      <c r="B98" s="49"/>
      <c r="C98" s="78">
        <f>SUM(車種別台数表25.12:車種別台数表25.01!C98)</f>
        <v>0</v>
      </c>
      <c r="D98" s="49"/>
      <c r="E98" s="78">
        <f>SUM(車種別台数表25.12:車種別台数表25.01!E98)</f>
        <v>0</v>
      </c>
      <c r="F98" s="49"/>
      <c r="G98" s="78">
        <f>SUM(車種別台数表25.12:車種別台数表25.01!G98)</f>
        <v>0</v>
      </c>
      <c r="H98" s="49"/>
      <c r="I98" s="78">
        <f>SUM(車種別台数表25.12:車種別台数表25.01!I98)</f>
        <v>0</v>
      </c>
      <c r="J98" s="49"/>
      <c r="K98" s="78">
        <f>SUM(車種別台数表25.12:車種別台数表25.01!K98)</f>
        <v>0</v>
      </c>
      <c r="L98" s="49"/>
      <c r="M98" s="78">
        <f>SUM(車種別台数表25.12:車種別台数表25.01!M98)</f>
        <v>0</v>
      </c>
      <c r="N98" s="49"/>
      <c r="O98" s="78">
        <f>SUM(車種別台数表25.12:車種別台数表25.01!O98)</f>
        <v>0</v>
      </c>
      <c r="P98" s="49"/>
      <c r="Q98" s="78">
        <f>SUM(車種別台数表25.12:車種別台数表25.01!Q98)</f>
        <v>0</v>
      </c>
      <c r="R98" s="49"/>
      <c r="S98" s="78">
        <f>SUM(車種別台数表25.12:車種別台数表25.01!S98)</f>
        <v>0</v>
      </c>
      <c r="T98" s="49"/>
      <c r="U98" s="78">
        <f>SUM(車種別台数表25.12:車種別台数表25.01!U98)</f>
        <v>0</v>
      </c>
      <c r="V98" s="57" t="s">
        <v>407</v>
      </c>
      <c r="W98" s="78">
        <f>SUM(車種別台数表25.12:車種別台数表25.01!W98)</f>
        <v>6</v>
      </c>
      <c r="X98" s="49"/>
      <c r="Y98" s="78">
        <f>SUM(車種別台数表25.12:車種別台数表25.01!Y98)</f>
        <v>0</v>
      </c>
      <c r="Z98" s="50"/>
      <c r="AA98" s="78">
        <f>SUM(車種別台数表25.12:車種別台数表25.01!AA98)</f>
        <v>0</v>
      </c>
      <c r="AB98" s="49"/>
      <c r="AC98" s="78">
        <f>SUM(車種別台数表25.12:車種別台数表25.01!AC98)</f>
        <v>0</v>
      </c>
      <c r="AD98" s="61"/>
      <c r="AE98" s="90"/>
      <c r="AF98" s="72"/>
      <c r="AG98" s="10"/>
    </row>
    <row r="99" spans="1:33" ht="15.75" customHeight="1">
      <c r="A99" s="89"/>
      <c r="B99" s="49"/>
      <c r="C99" s="78">
        <f>SUM(車種別台数表25.12:車種別台数表25.01!C99)</f>
        <v>0</v>
      </c>
      <c r="D99" s="49"/>
      <c r="E99" s="78">
        <f>SUM(車種別台数表25.12:車種別台数表25.01!E99)</f>
        <v>0</v>
      </c>
      <c r="F99" s="49"/>
      <c r="G99" s="78">
        <f>SUM(車種別台数表25.12:車種別台数表25.01!G99)</f>
        <v>0</v>
      </c>
      <c r="H99" s="49"/>
      <c r="I99" s="78">
        <f>SUM(車種別台数表25.12:車種別台数表25.01!I99)</f>
        <v>0</v>
      </c>
      <c r="J99" s="49"/>
      <c r="K99" s="78">
        <f>SUM(車種別台数表25.12:車種別台数表25.01!K99)</f>
        <v>0</v>
      </c>
      <c r="L99" s="49"/>
      <c r="M99" s="78">
        <f>SUM(車種別台数表25.12:車種別台数表25.01!M99)</f>
        <v>0</v>
      </c>
      <c r="N99" s="49"/>
      <c r="O99" s="78">
        <f>SUM(車種別台数表25.12:車種別台数表25.01!O99)</f>
        <v>0</v>
      </c>
      <c r="P99" s="49"/>
      <c r="Q99" s="78">
        <f>SUM(車種別台数表25.12:車種別台数表25.01!Q99)</f>
        <v>0</v>
      </c>
      <c r="R99" s="49"/>
      <c r="S99" s="78">
        <f>SUM(車種別台数表25.12:車種別台数表25.01!S99)</f>
        <v>0</v>
      </c>
      <c r="T99" s="49"/>
      <c r="U99" s="78">
        <f>SUM(車種別台数表25.12:車種別台数表25.01!U99)</f>
        <v>0</v>
      </c>
      <c r="V99" s="50" t="s">
        <v>188</v>
      </c>
      <c r="W99" s="53">
        <f>SUM(車種別台数表25.12:車種別台数表25.01!W99)</f>
        <v>3642</v>
      </c>
      <c r="X99" s="49"/>
      <c r="Y99" s="78">
        <f>SUM(車種別台数表25.12:車種別台数表25.01!Y99)</f>
        <v>0</v>
      </c>
      <c r="Z99" s="50"/>
      <c r="AA99" s="78">
        <f>SUM(車種別台数表25.12:車種別台数表25.01!AA99)</f>
        <v>0</v>
      </c>
      <c r="AB99" s="49"/>
      <c r="AC99" s="78">
        <f>SUM(車種別台数表25.12:車種別台数表25.01!AC99)</f>
        <v>0</v>
      </c>
      <c r="AD99" s="61"/>
      <c r="AE99" s="90"/>
      <c r="AF99" s="72"/>
    </row>
    <row r="100" spans="1:33" ht="15.75" customHeight="1">
      <c r="A100" s="89"/>
      <c r="B100" s="49"/>
      <c r="C100" s="78">
        <f>SUM(車種別台数表25.12:車種別台数表25.01!C100)</f>
        <v>0</v>
      </c>
      <c r="D100" s="49"/>
      <c r="E100" s="78">
        <f>SUM(車種別台数表25.12:車種別台数表25.01!E100)</f>
        <v>0</v>
      </c>
      <c r="F100" s="49"/>
      <c r="G100" s="78">
        <f>SUM(車種別台数表25.12:車種別台数表25.01!G100)</f>
        <v>0</v>
      </c>
      <c r="H100" s="49"/>
      <c r="I100" s="78">
        <f>SUM(車種別台数表25.12:車種別台数表25.01!I100)</f>
        <v>0</v>
      </c>
      <c r="J100" s="49"/>
      <c r="K100" s="78">
        <f>SUM(車種別台数表25.12:車種別台数表25.01!K100)</f>
        <v>0</v>
      </c>
      <c r="L100" s="49"/>
      <c r="M100" s="78">
        <f>SUM(車種別台数表25.12:車種別台数表25.01!M100)</f>
        <v>0</v>
      </c>
      <c r="N100" s="49"/>
      <c r="O100" s="78">
        <f>SUM(車種別台数表25.12:車種別台数表25.01!O100)</f>
        <v>0</v>
      </c>
      <c r="P100" s="49"/>
      <c r="Q100" s="78">
        <f>SUM(車種別台数表25.12:車種別台数表25.01!Q100)</f>
        <v>0</v>
      </c>
      <c r="R100" s="49"/>
      <c r="S100" s="78">
        <f>SUM(車種別台数表25.12:車種別台数表25.01!S100)</f>
        <v>0</v>
      </c>
      <c r="T100" s="49"/>
      <c r="U100" s="78">
        <f>SUM(車種別台数表25.12:車種別台数表25.01!U100)</f>
        <v>0</v>
      </c>
      <c r="V100" s="57" t="s">
        <v>189</v>
      </c>
      <c r="W100" s="78">
        <f>SUM(車種別台数表25.12:車種別台数表25.01!W100)</f>
        <v>287</v>
      </c>
      <c r="X100" s="49"/>
      <c r="Y100" s="78">
        <f>SUM(車種別台数表25.12:車種別台数表25.01!Y100)</f>
        <v>0</v>
      </c>
      <c r="Z100" s="50"/>
      <c r="AA100" s="78">
        <f>SUM(車種別台数表25.12:車種別台数表25.01!AA100)</f>
        <v>0</v>
      </c>
      <c r="AB100" s="49"/>
      <c r="AC100" s="78">
        <f>SUM(車種別台数表25.12:車種別台数表25.01!AC100)</f>
        <v>0</v>
      </c>
      <c r="AD100" s="61"/>
      <c r="AE100" s="90"/>
      <c r="AF100" s="72"/>
    </row>
    <row r="101" spans="1:33" ht="15.75" customHeight="1">
      <c r="A101" s="89"/>
      <c r="B101" s="49"/>
      <c r="C101" s="78">
        <f>SUM(車種別台数表25.12:車種別台数表25.01!C101)</f>
        <v>0</v>
      </c>
      <c r="D101" s="49"/>
      <c r="E101" s="78">
        <f>SUM(車種別台数表25.12:車種別台数表25.01!E101)</f>
        <v>0</v>
      </c>
      <c r="F101" s="49"/>
      <c r="G101" s="78">
        <f>SUM(車種別台数表25.12:車種別台数表25.01!G101)</f>
        <v>0</v>
      </c>
      <c r="H101" s="49"/>
      <c r="I101" s="78">
        <f>SUM(車種別台数表25.12:車種別台数表25.01!I101)</f>
        <v>0</v>
      </c>
      <c r="J101" s="49"/>
      <c r="K101" s="78">
        <f>SUM(車種別台数表25.12:車種別台数表25.01!K101)</f>
        <v>0</v>
      </c>
      <c r="L101" s="49"/>
      <c r="M101" s="78">
        <f>SUM(車種別台数表25.12:車種別台数表25.01!M101)</f>
        <v>0</v>
      </c>
      <c r="N101" s="49"/>
      <c r="O101" s="78">
        <f>SUM(車種別台数表25.12:車種別台数表25.01!O101)</f>
        <v>0</v>
      </c>
      <c r="P101" s="49"/>
      <c r="Q101" s="78">
        <f>SUM(車種別台数表25.12:車種別台数表25.01!Q101)</f>
        <v>0</v>
      </c>
      <c r="R101" s="49"/>
      <c r="S101" s="78">
        <f>SUM(車種別台数表25.12:車種別台数表25.01!S101)</f>
        <v>0</v>
      </c>
      <c r="T101" s="49"/>
      <c r="U101" s="78">
        <f>SUM(車種別台数表25.12:車種別台数表25.01!U101)</f>
        <v>0</v>
      </c>
      <c r="V101" s="57" t="s">
        <v>408</v>
      </c>
      <c r="W101" s="78">
        <f>SUM(車種別台数表25.12:車種別台数表25.01!W101)</f>
        <v>2016</v>
      </c>
      <c r="X101" s="49"/>
      <c r="Y101" s="78">
        <f>SUM(車種別台数表25.12:車種別台数表25.01!Y101)</f>
        <v>0</v>
      </c>
      <c r="Z101" s="50"/>
      <c r="AA101" s="78">
        <f>SUM(車種別台数表25.12:車種別台数表25.01!AA101)</f>
        <v>0</v>
      </c>
      <c r="AB101" s="49"/>
      <c r="AC101" s="78">
        <f>SUM(車種別台数表25.12:車種別台数表25.01!AC101)</f>
        <v>0</v>
      </c>
      <c r="AD101" s="61"/>
      <c r="AE101" s="90"/>
      <c r="AF101" s="72"/>
    </row>
    <row r="102" spans="1:33" ht="15.75" customHeight="1">
      <c r="A102" s="89"/>
      <c r="B102" s="49"/>
      <c r="C102" s="78">
        <f>SUM(車種別台数表25.12:車種別台数表25.01!C102)</f>
        <v>0</v>
      </c>
      <c r="D102" s="49"/>
      <c r="E102" s="78">
        <f>SUM(車種別台数表25.12:車種別台数表25.01!E102)</f>
        <v>0</v>
      </c>
      <c r="F102" s="49"/>
      <c r="G102" s="78">
        <f>SUM(車種別台数表25.12:車種別台数表25.01!G102)</f>
        <v>0</v>
      </c>
      <c r="H102" s="49"/>
      <c r="I102" s="78">
        <f>SUM(車種別台数表25.12:車種別台数表25.01!I102)</f>
        <v>0</v>
      </c>
      <c r="J102" s="49"/>
      <c r="K102" s="78">
        <f>SUM(車種別台数表25.12:車種別台数表25.01!K102)</f>
        <v>0</v>
      </c>
      <c r="L102" s="49"/>
      <c r="M102" s="78">
        <f>SUM(車種別台数表25.12:車種別台数表25.01!M102)</f>
        <v>0</v>
      </c>
      <c r="N102" s="49"/>
      <c r="O102" s="78">
        <f>SUM(車種別台数表25.12:車種別台数表25.01!O102)</f>
        <v>0</v>
      </c>
      <c r="P102" s="49"/>
      <c r="Q102" s="78">
        <f>SUM(車種別台数表25.12:車種別台数表25.01!Q102)</f>
        <v>0</v>
      </c>
      <c r="R102" s="49"/>
      <c r="S102" s="78">
        <f>SUM(車種別台数表25.12:車種別台数表25.01!S102)</f>
        <v>0</v>
      </c>
      <c r="T102" s="49"/>
      <c r="U102" s="78">
        <f>SUM(車種別台数表25.12:車種別台数表25.01!U102)</f>
        <v>0</v>
      </c>
      <c r="V102" s="57" t="s">
        <v>409</v>
      </c>
      <c r="W102" s="78">
        <f>SUM(車種別台数表25.12:車種別台数表25.01!W102)</f>
        <v>2240</v>
      </c>
      <c r="X102" s="49"/>
      <c r="Y102" s="78">
        <f>SUM(車種別台数表25.12:車種別台数表25.01!Y102)</f>
        <v>0</v>
      </c>
      <c r="Z102" s="50"/>
      <c r="AA102" s="78">
        <f>SUM(車種別台数表25.12:車種別台数表25.01!AA102)</f>
        <v>0</v>
      </c>
      <c r="AB102" s="49"/>
      <c r="AC102" s="78">
        <f>SUM(車種別台数表25.12:車種別台数表25.01!AC102)</f>
        <v>0</v>
      </c>
      <c r="AD102" s="61"/>
      <c r="AE102" s="90"/>
      <c r="AF102" s="72"/>
    </row>
    <row r="103" spans="1:33" ht="15.75" customHeight="1">
      <c r="A103" s="89"/>
      <c r="B103" s="49"/>
      <c r="C103" s="78">
        <f>SUM(車種別台数表25.12:車種別台数表25.01!C103)</f>
        <v>0</v>
      </c>
      <c r="D103" s="49"/>
      <c r="E103" s="78">
        <f>SUM(車種別台数表25.12:車種別台数表25.01!E103)</f>
        <v>0</v>
      </c>
      <c r="F103" s="49"/>
      <c r="G103" s="78">
        <f>SUM(車種別台数表25.12:車種別台数表25.01!G103)</f>
        <v>0</v>
      </c>
      <c r="H103" s="49"/>
      <c r="I103" s="78">
        <f>SUM(車種別台数表25.12:車種別台数表25.01!I103)</f>
        <v>0</v>
      </c>
      <c r="J103" s="49"/>
      <c r="K103" s="78">
        <f>SUM(車種別台数表25.12:車種別台数表25.01!K103)</f>
        <v>0</v>
      </c>
      <c r="L103" s="49"/>
      <c r="M103" s="78">
        <f>SUM(車種別台数表25.12:車種別台数表25.01!M103)</f>
        <v>0</v>
      </c>
      <c r="N103" s="49"/>
      <c r="O103" s="78">
        <f>SUM(車種別台数表25.12:車種別台数表25.01!O103)</f>
        <v>0</v>
      </c>
      <c r="P103" s="49"/>
      <c r="Q103" s="78">
        <f>SUM(車種別台数表25.12:車種別台数表25.01!Q103)</f>
        <v>0</v>
      </c>
      <c r="R103" s="49"/>
      <c r="S103" s="78">
        <f>SUM(車種別台数表25.12:車種別台数表25.01!S103)</f>
        <v>0</v>
      </c>
      <c r="T103" s="49"/>
      <c r="U103" s="78">
        <f>SUM(車種別台数表25.12:車種別台数表25.01!U103)</f>
        <v>0</v>
      </c>
      <c r="V103" s="49" t="s">
        <v>435</v>
      </c>
      <c r="W103" s="53">
        <f>SUM(車種別台数表25.12:車種別台数表25.01!W103)</f>
        <v>0</v>
      </c>
      <c r="X103" s="49"/>
      <c r="Y103" s="78">
        <f>SUM(車種別台数表25.12:車種別台数表25.01!Y103)</f>
        <v>0</v>
      </c>
      <c r="Z103" s="50"/>
      <c r="AA103" s="78">
        <f>SUM(車種別台数表25.12:車種別台数表25.01!AA103)</f>
        <v>0</v>
      </c>
      <c r="AB103" s="49"/>
      <c r="AC103" s="78">
        <f>SUM(車種別台数表25.12:車種別台数表25.01!AC103)</f>
        <v>0</v>
      </c>
      <c r="AD103" s="61"/>
      <c r="AE103" s="90"/>
      <c r="AF103" s="72"/>
    </row>
    <row r="104" spans="1:33" ht="15.75" customHeight="1">
      <c r="A104" s="89"/>
      <c r="B104" s="49"/>
      <c r="C104" s="78">
        <f>SUM(車種別台数表25.12:車種別台数表25.01!C104)</f>
        <v>0</v>
      </c>
      <c r="D104" s="49"/>
      <c r="E104" s="78">
        <f>SUM(車種別台数表25.12:車種別台数表25.01!E104)</f>
        <v>0</v>
      </c>
      <c r="F104" s="49"/>
      <c r="G104" s="78">
        <f>SUM(車種別台数表25.12:車種別台数表25.01!G104)</f>
        <v>0</v>
      </c>
      <c r="H104" s="49"/>
      <c r="I104" s="78">
        <f>SUM(車種別台数表25.12:車種別台数表25.01!I104)</f>
        <v>0</v>
      </c>
      <c r="J104" s="49"/>
      <c r="K104" s="78">
        <f>SUM(車種別台数表25.12:車種別台数表25.01!K104)</f>
        <v>0</v>
      </c>
      <c r="L104" s="49"/>
      <c r="M104" s="78">
        <f>SUM(車種別台数表25.12:車種別台数表25.01!M104)</f>
        <v>0</v>
      </c>
      <c r="N104" s="49"/>
      <c r="O104" s="78">
        <f>SUM(車種別台数表25.12:車種別台数表25.01!O104)</f>
        <v>0</v>
      </c>
      <c r="P104" s="49"/>
      <c r="Q104" s="78">
        <f>SUM(車種別台数表25.12:車種別台数表25.01!Q104)</f>
        <v>0</v>
      </c>
      <c r="R104" s="49"/>
      <c r="S104" s="78">
        <f>SUM(車種別台数表25.12:車種別台数表25.01!S104)</f>
        <v>0</v>
      </c>
      <c r="T104" s="49"/>
      <c r="U104" s="78">
        <f>SUM(車種別台数表25.12:車種別台数表25.01!U104)</f>
        <v>0</v>
      </c>
      <c r="V104" s="49" t="s">
        <v>450</v>
      </c>
      <c r="W104" s="78">
        <f>SUM(車種別台数表25.12:車種別台数表25.01!W104)</f>
        <v>3347</v>
      </c>
      <c r="X104" s="49"/>
      <c r="Y104" s="78">
        <f>SUM(車種別台数表25.12:車種別台数表25.01!Y104)</f>
        <v>0</v>
      </c>
      <c r="Z104" s="50"/>
      <c r="AA104" s="78">
        <f>SUM(車種別台数表25.12:車種別台数表25.01!AA104)</f>
        <v>0</v>
      </c>
      <c r="AB104" s="49"/>
      <c r="AC104" s="78">
        <f>SUM(車種別台数表25.12:車種別台数表25.01!AC104)</f>
        <v>0</v>
      </c>
      <c r="AD104" s="61"/>
      <c r="AE104" s="90"/>
      <c r="AF104" s="72"/>
    </row>
    <row r="105" spans="1:33" ht="15.75" customHeight="1">
      <c r="A105" s="89"/>
      <c r="B105" s="49"/>
      <c r="C105" s="78">
        <f>SUM(車種別台数表25.12:車種別台数表25.01!C105)</f>
        <v>0</v>
      </c>
      <c r="D105" s="49"/>
      <c r="E105" s="78">
        <f>SUM(車種別台数表25.12:車種別台数表25.01!E105)</f>
        <v>0</v>
      </c>
      <c r="F105" s="49"/>
      <c r="G105" s="78">
        <f>SUM(車種別台数表25.12:車種別台数表25.01!G105)</f>
        <v>0</v>
      </c>
      <c r="H105" s="49"/>
      <c r="I105" s="78">
        <f>SUM(車種別台数表25.12:車種別台数表25.01!I105)</f>
        <v>0</v>
      </c>
      <c r="J105" s="49"/>
      <c r="K105" s="78">
        <f>SUM(車種別台数表25.12:車種別台数表25.01!K105)</f>
        <v>0</v>
      </c>
      <c r="L105" s="49"/>
      <c r="M105" s="78">
        <f>SUM(車種別台数表25.12:車種別台数表25.01!M105)</f>
        <v>0</v>
      </c>
      <c r="N105" s="49"/>
      <c r="O105" s="78">
        <f>SUM(車種別台数表25.12:車種別台数表25.01!O105)</f>
        <v>0</v>
      </c>
      <c r="P105" s="49"/>
      <c r="Q105" s="78">
        <f>SUM(車種別台数表25.12:車種別台数表25.01!Q105)</f>
        <v>0</v>
      </c>
      <c r="R105" s="49"/>
      <c r="S105" s="78">
        <f>SUM(車種別台数表25.12:車種別台数表25.01!S105)</f>
        <v>0</v>
      </c>
      <c r="T105" s="49"/>
      <c r="U105" s="78">
        <f>SUM(車種別台数表25.12:車種別台数表25.01!U105)</f>
        <v>0</v>
      </c>
      <c r="V105" s="52" t="s">
        <v>190</v>
      </c>
      <c r="W105" s="78">
        <f>SUM(車種別台数表25.12:車種別台数表25.01!W105)</f>
        <v>1745</v>
      </c>
      <c r="X105" s="49"/>
      <c r="Y105" s="78">
        <f>SUM(車種別台数表25.12:車種別台数表25.01!Y105)</f>
        <v>0</v>
      </c>
      <c r="Z105" s="50"/>
      <c r="AA105" s="78">
        <f>SUM(車種別台数表25.12:車種別台数表25.01!AA105)</f>
        <v>0</v>
      </c>
      <c r="AB105" s="49"/>
      <c r="AC105" s="78">
        <f>SUM(車種別台数表25.12:車種別台数表25.01!AC105)</f>
        <v>0</v>
      </c>
      <c r="AD105" s="61"/>
      <c r="AE105" s="90"/>
      <c r="AF105" s="72"/>
    </row>
    <row r="106" spans="1:33" ht="15.75" customHeight="1">
      <c r="A106" s="89"/>
      <c r="B106" s="49"/>
      <c r="C106" s="78">
        <f>SUM(車種別台数表25.12:車種別台数表25.01!C106)</f>
        <v>0</v>
      </c>
      <c r="D106" s="49"/>
      <c r="E106" s="78">
        <f>SUM(車種別台数表25.12:車種別台数表25.01!E106)</f>
        <v>0</v>
      </c>
      <c r="F106" s="49"/>
      <c r="G106" s="78">
        <f>SUM(車種別台数表25.12:車種別台数表25.01!G106)</f>
        <v>0</v>
      </c>
      <c r="H106" s="49"/>
      <c r="I106" s="78">
        <f>SUM(車種別台数表25.12:車種別台数表25.01!I106)</f>
        <v>0</v>
      </c>
      <c r="J106" s="49"/>
      <c r="K106" s="78">
        <f>SUM(車種別台数表25.12:車種別台数表25.01!K106)</f>
        <v>0</v>
      </c>
      <c r="L106" s="49"/>
      <c r="M106" s="78">
        <f>SUM(車種別台数表25.12:車種別台数表25.01!M106)</f>
        <v>0</v>
      </c>
      <c r="N106" s="49"/>
      <c r="O106" s="78">
        <f>SUM(車種別台数表25.12:車種別台数表25.01!O106)</f>
        <v>0</v>
      </c>
      <c r="P106" s="49"/>
      <c r="Q106" s="78">
        <f>SUM(車種別台数表25.12:車種別台数表25.01!Q106)</f>
        <v>0</v>
      </c>
      <c r="R106" s="49"/>
      <c r="S106" s="78">
        <f>SUM(車種別台数表25.12:車種別台数表25.01!S106)</f>
        <v>0</v>
      </c>
      <c r="T106" s="49"/>
      <c r="U106" s="78">
        <f>SUM(車種別台数表25.12:車種別台数表25.01!U106)</f>
        <v>0</v>
      </c>
      <c r="V106" s="51" t="s">
        <v>515</v>
      </c>
      <c r="W106" s="78">
        <f>SUM(車種別台数表25.12:車種別台数表25.01!W106)</f>
        <v>788</v>
      </c>
      <c r="X106" s="49"/>
      <c r="Y106" s="78">
        <f>SUM(車種別台数表25.12:車種別台数表25.01!Y106)</f>
        <v>0</v>
      </c>
      <c r="Z106" s="50"/>
      <c r="AA106" s="78">
        <f>SUM(車種別台数表25.12:車種別台数表25.01!AA106)</f>
        <v>0</v>
      </c>
      <c r="AB106" s="49"/>
      <c r="AC106" s="78">
        <f>SUM(車種別台数表25.12:車種別台数表25.01!AC106)</f>
        <v>0</v>
      </c>
      <c r="AD106" s="61"/>
      <c r="AE106" s="90"/>
      <c r="AF106" s="72"/>
    </row>
    <row r="107" spans="1:33" ht="15.75" customHeight="1">
      <c r="A107" s="89"/>
      <c r="B107" s="49"/>
      <c r="C107" s="78">
        <f>SUM(車種別台数表25.12:車種別台数表25.01!C107)</f>
        <v>0</v>
      </c>
      <c r="D107" s="49"/>
      <c r="E107" s="78">
        <f>SUM(車種別台数表25.12:車種別台数表25.01!E107)</f>
        <v>0</v>
      </c>
      <c r="F107" s="49"/>
      <c r="G107" s="78">
        <f>SUM(車種別台数表25.12:車種別台数表25.01!G107)</f>
        <v>0</v>
      </c>
      <c r="H107" s="49"/>
      <c r="I107" s="78">
        <f>SUM(車種別台数表25.12:車種別台数表25.01!I107)</f>
        <v>0</v>
      </c>
      <c r="J107" s="49"/>
      <c r="K107" s="78">
        <f>SUM(車種別台数表25.12:車種別台数表25.01!K107)</f>
        <v>0</v>
      </c>
      <c r="L107" s="49"/>
      <c r="M107" s="78">
        <f>SUM(車種別台数表25.12:車種別台数表25.01!M107)</f>
        <v>0</v>
      </c>
      <c r="N107" s="49"/>
      <c r="O107" s="78">
        <f>SUM(車種別台数表25.12:車種別台数表25.01!O107)</f>
        <v>0</v>
      </c>
      <c r="P107" s="49"/>
      <c r="Q107" s="78">
        <f>SUM(車種別台数表25.12:車種別台数表25.01!Q107)</f>
        <v>0</v>
      </c>
      <c r="R107" s="49"/>
      <c r="S107" s="78">
        <f>SUM(車種別台数表25.12:車種別台数表25.01!S107)</f>
        <v>0</v>
      </c>
      <c r="T107" s="49"/>
      <c r="U107" s="78">
        <f>SUM(車種別台数表25.12:車種別台数表25.01!U107)</f>
        <v>0</v>
      </c>
      <c r="V107" s="56" t="s">
        <v>517</v>
      </c>
      <c r="W107" s="53">
        <f>SUM(車種別台数表25.12:車種別台数表25.01!W107)</f>
        <v>21</v>
      </c>
      <c r="X107" s="49"/>
      <c r="Y107" s="78">
        <f>SUM(車種別台数表25.12:車種別台数表25.01!Y107)</f>
        <v>0</v>
      </c>
      <c r="Z107" s="50"/>
      <c r="AA107" s="78">
        <f>SUM(車種別台数表25.12:車種別台数表25.01!AA107)</f>
        <v>0</v>
      </c>
      <c r="AB107" s="49"/>
      <c r="AC107" s="78">
        <f>SUM(車種別台数表25.12:車種別台数表25.01!AC107)</f>
        <v>0</v>
      </c>
      <c r="AD107" s="61"/>
      <c r="AE107" s="90"/>
      <c r="AF107" s="72"/>
    </row>
    <row r="108" spans="1:33" ht="15.75" customHeight="1">
      <c r="A108" s="89"/>
      <c r="B108" s="49"/>
      <c r="C108" s="78">
        <f>SUM(車種別台数表25.12:車種別台数表25.01!C108)</f>
        <v>0</v>
      </c>
      <c r="D108" s="49"/>
      <c r="E108" s="78">
        <f>SUM(車種別台数表25.12:車種別台数表25.01!E108)</f>
        <v>0</v>
      </c>
      <c r="F108" s="49"/>
      <c r="G108" s="78">
        <f>SUM(車種別台数表25.12:車種別台数表25.01!G108)</f>
        <v>0</v>
      </c>
      <c r="H108" s="49"/>
      <c r="I108" s="78">
        <f>SUM(車種別台数表25.12:車種別台数表25.01!I108)</f>
        <v>0</v>
      </c>
      <c r="J108" s="49"/>
      <c r="K108" s="78">
        <f>SUM(車種別台数表25.12:車種別台数表25.01!K108)</f>
        <v>0</v>
      </c>
      <c r="L108" s="49"/>
      <c r="M108" s="78">
        <f>SUM(車種別台数表25.12:車種別台数表25.01!M108)</f>
        <v>0</v>
      </c>
      <c r="N108" s="49"/>
      <c r="O108" s="78">
        <f>SUM(車種別台数表25.12:車種別台数表25.01!O108)</f>
        <v>0</v>
      </c>
      <c r="P108" s="49"/>
      <c r="Q108" s="78">
        <f>SUM(車種別台数表25.12:車種別台数表25.01!Q108)</f>
        <v>0</v>
      </c>
      <c r="R108" s="49"/>
      <c r="S108" s="78">
        <f>SUM(車種別台数表25.12:車種別台数表25.01!S108)</f>
        <v>0</v>
      </c>
      <c r="T108" s="49"/>
      <c r="U108" s="78">
        <f>SUM(車種別台数表25.12:車種別台数表25.01!U108)</f>
        <v>0</v>
      </c>
      <c r="V108" s="56" t="s">
        <v>532</v>
      </c>
      <c r="W108" s="53">
        <f>SUM(車種別台数表25.12:車種別台数表25.01!W108)</f>
        <v>8</v>
      </c>
      <c r="X108" s="49"/>
      <c r="Y108" s="78">
        <f>SUM(車種別台数表25.12:車種別台数表25.01!Y108)</f>
        <v>0</v>
      </c>
      <c r="Z108" s="50"/>
      <c r="AA108" s="78">
        <f>SUM(車種別台数表25.12:車種別台数表25.01!AA108)</f>
        <v>0</v>
      </c>
      <c r="AB108" s="49"/>
      <c r="AC108" s="78">
        <f>SUM(車種別台数表25.12:車種別台数表25.01!AC108)</f>
        <v>0</v>
      </c>
      <c r="AD108" s="61"/>
      <c r="AE108" s="90"/>
      <c r="AF108" s="72"/>
    </row>
    <row r="109" spans="1:33" ht="15.75" customHeight="1">
      <c r="A109" s="89"/>
      <c r="B109" s="49"/>
      <c r="C109" s="78">
        <f>SUM(車種別台数表25.12:車種別台数表25.01!C109)</f>
        <v>0</v>
      </c>
      <c r="D109" s="49"/>
      <c r="E109" s="78">
        <f>SUM(車種別台数表25.12:車種別台数表25.01!E109)</f>
        <v>0</v>
      </c>
      <c r="F109" s="49"/>
      <c r="G109" s="78">
        <f>SUM(車種別台数表25.12:車種別台数表25.01!G109)</f>
        <v>0</v>
      </c>
      <c r="H109" s="49"/>
      <c r="I109" s="78">
        <f>SUM(車種別台数表25.12:車種別台数表25.01!I109)</f>
        <v>0</v>
      </c>
      <c r="J109" s="49"/>
      <c r="K109" s="78">
        <f>SUM(車種別台数表25.12:車種別台数表25.01!K109)</f>
        <v>0</v>
      </c>
      <c r="L109" s="49"/>
      <c r="M109" s="78">
        <f>SUM(車種別台数表25.12:車種別台数表25.01!M109)</f>
        <v>0</v>
      </c>
      <c r="N109" s="49"/>
      <c r="O109" s="78">
        <f>SUM(車種別台数表25.12:車種別台数表25.01!O109)</f>
        <v>0</v>
      </c>
      <c r="P109" s="49"/>
      <c r="Q109" s="78">
        <f>SUM(車種別台数表25.12:車種別台数表25.01!Q109)</f>
        <v>0</v>
      </c>
      <c r="R109" s="49"/>
      <c r="S109" s="78">
        <f>SUM(車種別台数表25.12:車種別台数表25.01!S109)</f>
        <v>0</v>
      </c>
      <c r="T109" s="49"/>
      <c r="U109" s="78">
        <f>SUM(車種別台数表25.12:車種別台数表25.01!U109)</f>
        <v>0</v>
      </c>
      <c r="V109" s="50"/>
      <c r="W109" s="53">
        <f>SUM(車種別台数表25.12:車種別台数表25.01!W109)</f>
        <v>0</v>
      </c>
      <c r="X109" s="49"/>
      <c r="Y109" s="78">
        <f>SUM(車種別台数表25.12:車種別台数表25.01!Y109)</f>
        <v>0</v>
      </c>
      <c r="Z109" s="50"/>
      <c r="AA109" s="78">
        <f>SUM(車種別台数表25.12:車種別台数表25.01!AA109)</f>
        <v>0</v>
      </c>
      <c r="AB109" s="49"/>
      <c r="AC109" s="78">
        <f>SUM(車種別台数表25.12:車種別台数表25.01!AC109)</f>
        <v>0</v>
      </c>
      <c r="AD109" s="61"/>
      <c r="AE109" s="90"/>
      <c r="AF109" s="72"/>
    </row>
    <row r="110" spans="1:33" ht="15.75" customHeight="1">
      <c r="A110" s="89"/>
      <c r="B110" s="49"/>
      <c r="C110" s="78">
        <f>SUM(車種別台数表25.12:車種別台数表25.01!C110)</f>
        <v>0</v>
      </c>
      <c r="D110" s="49"/>
      <c r="E110" s="78">
        <f>SUM(車種別台数表25.12:車種別台数表25.01!E110)</f>
        <v>0</v>
      </c>
      <c r="F110" s="49"/>
      <c r="G110" s="78">
        <f>SUM(車種別台数表25.12:車種別台数表25.01!G110)</f>
        <v>0</v>
      </c>
      <c r="H110" s="49"/>
      <c r="I110" s="78">
        <f>SUM(車種別台数表25.12:車種別台数表25.01!I110)</f>
        <v>0</v>
      </c>
      <c r="J110" s="49"/>
      <c r="K110" s="78">
        <f>SUM(車種別台数表25.12:車種別台数表25.01!K110)</f>
        <v>0</v>
      </c>
      <c r="L110" s="49"/>
      <c r="M110" s="78">
        <f>SUM(車種別台数表25.12:車種別台数表25.01!M110)</f>
        <v>0</v>
      </c>
      <c r="N110" s="49"/>
      <c r="O110" s="78">
        <f>SUM(車種別台数表25.12:車種別台数表25.01!O110)</f>
        <v>0</v>
      </c>
      <c r="P110" s="49"/>
      <c r="Q110" s="78">
        <f>SUM(車種別台数表25.12:車種別台数表25.01!Q110)</f>
        <v>0</v>
      </c>
      <c r="R110" s="49"/>
      <c r="S110" s="78">
        <f>SUM(車種別台数表25.12:車種別台数表25.01!S110)</f>
        <v>0</v>
      </c>
      <c r="T110" s="49"/>
      <c r="U110" s="78">
        <f>SUM(車種別台数表25.12:車種別台数表25.01!U110)</f>
        <v>0</v>
      </c>
      <c r="V110" s="50"/>
      <c r="W110" s="53">
        <f>SUM(車種別台数表25.12:車種別台数表25.01!W110)</f>
        <v>0</v>
      </c>
      <c r="X110" s="49"/>
      <c r="Y110" s="78">
        <f>SUM(車種別台数表25.12:車種別台数表25.01!Y110)</f>
        <v>0</v>
      </c>
      <c r="Z110" s="50"/>
      <c r="AA110" s="78">
        <f>SUM(車種別台数表25.12:車種別台数表25.01!AA110)</f>
        <v>0</v>
      </c>
      <c r="AB110" s="49"/>
      <c r="AC110" s="78">
        <f>SUM(車種別台数表25.12:車種別台数表25.01!AC110)</f>
        <v>0</v>
      </c>
      <c r="AD110" s="61"/>
      <c r="AE110" s="90"/>
      <c r="AF110" s="72"/>
    </row>
    <row r="111" spans="1:33" s="8" customFormat="1" ht="15.75" customHeight="1">
      <c r="A111" s="89"/>
      <c r="B111" s="49"/>
      <c r="C111" s="78">
        <f>SUM(車種別台数表25.12:車種別台数表25.01!C111)</f>
        <v>0</v>
      </c>
      <c r="D111" s="49"/>
      <c r="E111" s="78">
        <f>SUM(車種別台数表25.12:車種別台数表25.01!E111)</f>
        <v>0</v>
      </c>
      <c r="F111" s="49"/>
      <c r="G111" s="78">
        <f>SUM(車種別台数表25.12:車種別台数表25.01!G111)</f>
        <v>0</v>
      </c>
      <c r="H111" s="49"/>
      <c r="I111" s="78">
        <f>SUM(車種別台数表25.12:車種別台数表25.01!I111)</f>
        <v>0</v>
      </c>
      <c r="J111" s="49"/>
      <c r="K111" s="78">
        <f>SUM(車種別台数表25.12:車種別台数表25.01!K111)</f>
        <v>0</v>
      </c>
      <c r="L111" s="49"/>
      <c r="M111" s="78">
        <f>SUM(車種別台数表25.12:車種別台数表25.01!M111)</f>
        <v>0</v>
      </c>
      <c r="N111" s="49"/>
      <c r="O111" s="78">
        <f>SUM(車種別台数表25.12:車種別台数表25.01!O111)</f>
        <v>0</v>
      </c>
      <c r="P111" s="49"/>
      <c r="Q111" s="78">
        <f>SUM(車種別台数表25.12:車種別台数表25.01!Q111)</f>
        <v>0</v>
      </c>
      <c r="R111" s="49"/>
      <c r="S111" s="78">
        <f>SUM(車種別台数表25.12:車種別台数表25.01!S111)</f>
        <v>0</v>
      </c>
      <c r="T111" s="49"/>
      <c r="U111" s="78">
        <f>SUM(車種別台数表25.12:車種別台数表25.01!U111)</f>
        <v>0</v>
      </c>
      <c r="V111" s="50"/>
      <c r="W111" s="53">
        <f>SUM(車種別台数表25.12:車種別台数表25.01!W111)</f>
        <v>0</v>
      </c>
      <c r="X111" s="49"/>
      <c r="Y111" s="78">
        <f>SUM(車種別台数表25.12:車種別台数表25.01!Y111)</f>
        <v>0</v>
      </c>
      <c r="Z111" s="50"/>
      <c r="AA111" s="78">
        <f>SUM(車種別台数表25.12:車種別台数表25.01!AA111)</f>
        <v>0</v>
      </c>
      <c r="AB111" s="49"/>
      <c r="AC111" s="78">
        <f>SUM(車種別台数表25.12:車種別台数表25.01!AC111)</f>
        <v>0</v>
      </c>
      <c r="AD111" s="61"/>
      <c r="AE111" s="90"/>
      <c r="AF111" s="98"/>
    </row>
    <row r="112" spans="1:33" ht="15.75" customHeight="1">
      <c r="A112" s="89"/>
      <c r="B112" s="49"/>
      <c r="C112" s="78">
        <f>SUM(車種別台数表25.12:車種別台数表25.01!C112)</f>
        <v>0</v>
      </c>
      <c r="D112" s="49"/>
      <c r="E112" s="78">
        <f>SUM(車種別台数表25.12:車種別台数表25.01!E112)</f>
        <v>0</v>
      </c>
      <c r="F112" s="49"/>
      <c r="G112" s="78">
        <f>SUM(車種別台数表25.12:車種別台数表25.01!G112)</f>
        <v>0</v>
      </c>
      <c r="H112" s="49"/>
      <c r="I112" s="78">
        <f>SUM(車種別台数表25.12:車種別台数表25.01!I112)</f>
        <v>0</v>
      </c>
      <c r="J112" s="49"/>
      <c r="K112" s="78">
        <f>SUM(車種別台数表25.12:車種別台数表25.01!K112)</f>
        <v>0</v>
      </c>
      <c r="L112" s="49"/>
      <c r="M112" s="78">
        <f>SUM(車種別台数表25.12:車種別台数表25.01!M112)</f>
        <v>0</v>
      </c>
      <c r="N112" s="49"/>
      <c r="O112" s="78">
        <f>SUM(車種別台数表25.12:車種別台数表25.01!O112)</f>
        <v>0</v>
      </c>
      <c r="P112" s="49"/>
      <c r="Q112" s="78">
        <f>SUM(車種別台数表25.12:車種別台数表25.01!Q112)</f>
        <v>0</v>
      </c>
      <c r="R112" s="49"/>
      <c r="S112" s="78">
        <f>SUM(車種別台数表25.12:車種別台数表25.01!S112)</f>
        <v>0</v>
      </c>
      <c r="T112" s="49"/>
      <c r="U112" s="78">
        <f>SUM(車種別台数表25.12:車種別台数表25.01!U112)</f>
        <v>0</v>
      </c>
      <c r="V112" s="50"/>
      <c r="W112" s="78">
        <f>SUM(車種別台数表25.12:車種別台数表25.01!W112)</f>
        <v>0</v>
      </c>
      <c r="X112" s="49"/>
      <c r="Y112" s="78">
        <f>SUM(車種別台数表25.12:車種別台数表25.01!Y112)</f>
        <v>0</v>
      </c>
      <c r="Z112" s="50"/>
      <c r="AA112" s="78">
        <f>SUM(車種別台数表25.12:車種別台数表25.01!AA112)</f>
        <v>0</v>
      </c>
      <c r="AB112" s="49"/>
      <c r="AC112" s="78">
        <f>SUM(車種別台数表25.12:車種別台数表25.01!AC112)</f>
        <v>0</v>
      </c>
      <c r="AD112" s="61"/>
      <c r="AE112" s="90"/>
      <c r="AF112" s="72"/>
    </row>
    <row r="113" spans="1:32" ht="15.75" customHeight="1">
      <c r="A113" s="89"/>
      <c r="B113" s="49"/>
      <c r="C113" s="78">
        <f>SUM(車種別台数表25.12:車種別台数表25.01!C113)</f>
        <v>0</v>
      </c>
      <c r="D113" s="49"/>
      <c r="E113" s="78">
        <f>SUM(車種別台数表25.12:車種別台数表25.01!E113)</f>
        <v>0</v>
      </c>
      <c r="F113" s="49"/>
      <c r="G113" s="78">
        <f>SUM(車種別台数表25.12:車種別台数表25.01!G113)</f>
        <v>0</v>
      </c>
      <c r="H113" s="56" t="s">
        <v>513</v>
      </c>
      <c r="I113" s="78">
        <f>SUM(車種別台数表25.12:車種別台数表25.01!I113)</f>
        <v>1</v>
      </c>
      <c r="J113" s="49"/>
      <c r="K113" s="78">
        <f>SUM(車種別台数表25.12:車種別台数表25.01!K113)</f>
        <v>0</v>
      </c>
      <c r="L113" s="49"/>
      <c r="M113" s="78">
        <f>SUM(車種別台数表25.12:車種別台数表25.01!M113)</f>
        <v>0</v>
      </c>
      <c r="N113" s="49"/>
      <c r="O113" s="78">
        <f>SUM(車種別台数表25.12:車種別台数表25.01!O113)</f>
        <v>0</v>
      </c>
      <c r="P113" s="49"/>
      <c r="Q113" s="78">
        <f>SUM(車種別台数表25.12:車種別台数表25.01!Q113)</f>
        <v>0</v>
      </c>
      <c r="R113" s="50"/>
      <c r="S113" s="78">
        <f>SUM(車種別台数表25.12:車種別台数表25.01!S113)</f>
        <v>0</v>
      </c>
      <c r="T113" s="49"/>
      <c r="U113" s="78">
        <f>SUM(車種別台数表25.12:車種別台数表25.01!U113)</f>
        <v>0</v>
      </c>
      <c r="V113" s="50"/>
      <c r="W113" s="78">
        <f>SUM(車種別台数表25.12:車種別台数表25.01!W113)</f>
        <v>0</v>
      </c>
      <c r="X113" s="49"/>
      <c r="Y113" s="78">
        <f>SUM(車種別台数表25.12:車種別台数表25.01!Y113)</f>
        <v>0</v>
      </c>
      <c r="Z113" s="50"/>
      <c r="AA113" s="78">
        <f>SUM(車種別台数表25.12:車種別台数表25.01!AA113)</f>
        <v>0</v>
      </c>
      <c r="AB113" s="49"/>
      <c r="AC113" s="78">
        <f>SUM(車種別台数表25.12:車種別台数表25.01!AC113)</f>
        <v>0</v>
      </c>
      <c r="AD113" s="61"/>
      <c r="AE113" s="90"/>
      <c r="AF113" s="72"/>
    </row>
    <row r="114" spans="1:32" ht="15.75" customHeight="1">
      <c r="A114" s="89"/>
      <c r="B114" s="49"/>
      <c r="C114" s="78">
        <f>SUM(車種別台数表25.12:車種別台数表25.01!C114)</f>
        <v>0</v>
      </c>
      <c r="D114" s="49"/>
      <c r="E114" s="78">
        <f>SUM(車種別台数表25.12:車種別台数表25.01!E114)</f>
        <v>0</v>
      </c>
      <c r="F114" s="49"/>
      <c r="G114" s="78">
        <f>SUM(車種別台数表25.12:車種別台数表25.01!G114)</f>
        <v>0</v>
      </c>
      <c r="H114" s="49" t="s">
        <v>493</v>
      </c>
      <c r="I114" s="78">
        <f>SUM(車種別台数表25.12:車種別台数表25.01!I114)</f>
        <v>1385</v>
      </c>
      <c r="J114" s="49"/>
      <c r="K114" s="78">
        <f>SUM(車種別台数表25.12:車種別台数表25.01!K114)</f>
        <v>0</v>
      </c>
      <c r="L114" s="49"/>
      <c r="M114" s="78">
        <f>SUM(車種別台数表25.12:車種別台数表25.01!M114)</f>
        <v>0</v>
      </c>
      <c r="N114" s="49"/>
      <c r="O114" s="78">
        <f>SUM(車種別台数表25.12:車種別台数表25.01!O114)</f>
        <v>0</v>
      </c>
      <c r="P114" s="49"/>
      <c r="Q114" s="78">
        <f>SUM(車種別台数表25.12:車種別台数表25.01!Q114)</f>
        <v>0</v>
      </c>
      <c r="R114" s="49"/>
      <c r="S114" s="78">
        <f>SUM(車種別台数表25.12:車種別台数表25.01!S114)</f>
        <v>0</v>
      </c>
      <c r="T114" s="49"/>
      <c r="U114" s="78">
        <f>SUM(車種別台数表25.12:車種別台数表25.01!U114)</f>
        <v>0</v>
      </c>
      <c r="V114" s="52"/>
      <c r="W114" s="78">
        <f>SUM(車種別台数表25.12:車種別台数表25.01!W114)</f>
        <v>0</v>
      </c>
      <c r="X114" s="49"/>
      <c r="Y114" s="78">
        <f>SUM(車種別台数表25.12:車種別台数表25.01!Y114)</f>
        <v>0</v>
      </c>
      <c r="Z114" s="50"/>
      <c r="AA114" s="78">
        <f>SUM(車種別台数表25.12:車種別台数表25.01!AA114)</f>
        <v>0</v>
      </c>
      <c r="AB114" s="49"/>
      <c r="AC114" s="78">
        <f>SUM(車種別台数表25.12:車種別台数表25.01!AC114)</f>
        <v>0</v>
      </c>
      <c r="AD114" s="61"/>
      <c r="AE114" s="90"/>
      <c r="AF114" s="72"/>
    </row>
    <row r="115" spans="1:32" ht="15.75" customHeight="1">
      <c r="A115" s="89"/>
      <c r="B115" s="49"/>
      <c r="C115" s="78">
        <f>SUM(車種別台数表25.12:車種別台数表25.01!C115)</f>
        <v>0</v>
      </c>
      <c r="D115" s="49"/>
      <c r="E115" s="78">
        <f>SUM(車種別台数表25.12:車種別台数表25.01!E115)</f>
        <v>0</v>
      </c>
      <c r="F115" s="49"/>
      <c r="G115" s="78">
        <f>SUM(車種別台数表25.12:車種別台数表25.01!G115)</f>
        <v>0</v>
      </c>
      <c r="H115" s="49" t="s">
        <v>489</v>
      </c>
      <c r="I115" s="78">
        <f>SUM(車種別台数表25.12:車種別台数表25.01!I115)</f>
        <v>534</v>
      </c>
      <c r="J115" s="49"/>
      <c r="K115" s="78">
        <f>SUM(車種別台数表25.12:車種別台数表25.01!K115)</f>
        <v>0</v>
      </c>
      <c r="L115" s="49"/>
      <c r="M115" s="78">
        <f>SUM(車種別台数表25.12:車種別台数表25.01!M115)</f>
        <v>0</v>
      </c>
      <c r="N115" s="49"/>
      <c r="O115" s="78">
        <f>SUM(車種別台数表25.12:車種別台数表25.01!O115)</f>
        <v>0</v>
      </c>
      <c r="P115" s="49"/>
      <c r="Q115" s="78">
        <f>SUM(車種別台数表25.12:車種別台数表25.01!Q115)</f>
        <v>0</v>
      </c>
      <c r="R115" s="49"/>
      <c r="S115" s="78">
        <f>SUM(車種別台数表25.12:車種別台数表25.01!S115)</f>
        <v>0</v>
      </c>
      <c r="T115" s="49"/>
      <c r="U115" s="78">
        <f>SUM(車種別台数表25.12:車種別台数表25.01!U115)</f>
        <v>0</v>
      </c>
      <c r="V115" s="52"/>
      <c r="W115" s="78">
        <f>SUM(車種別台数表25.12:車種別台数表25.01!W115)</f>
        <v>0</v>
      </c>
      <c r="X115" s="49"/>
      <c r="Y115" s="78">
        <f>SUM(車種別台数表25.12:車種別台数表25.01!Y115)</f>
        <v>0</v>
      </c>
      <c r="Z115" s="50"/>
      <c r="AA115" s="78">
        <f>SUM(車種別台数表25.12:車種別台数表25.01!AA115)</f>
        <v>0</v>
      </c>
      <c r="AB115" s="49"/>
      <c r="AC115" s="78">
        <f>SUM(車種別台数表25.12:車種別台数表25.01!AC115)</f>
        <v>0</v>
      </c>
      <c r="AD115" s="54" t="s">
        <v>104</v>
      </c>
      <c r="AE115" s="90"/>
      <c r="AF115" s="72"/>
    </row>
    <row r="116" spans="1:32" ht="15.75" customHeight="1">
      <c r="A116" s="89"/>
      <c r="B116" s="49"/>
      <c r="C116" s="78">
        <f>SUM(車種別台数表25.12:車種別台数表25.01!C116)</f>
        <v>0</v>
      </c>
      <c r="D116" s="49"/>
      <c r="E116" s="78">
        <f>SUM(車種別台数表25.12:車種別台数表25.01!E116)</f>
        <v>0</v>
      </c>
      <c r="F116" s="49"/>
      <c r="G116" s="78">
        <f>SUM(車種別台数表25.12:車種別台数表25.01!G116)</f>
        <v>0</v>
      </c>
      <c r="H116" s="49" t="s">
        <v>477</v>
      </c>
      <c r="I116" s="78">
        <f>SUM(車種別台数表25.12:車種別台数表25.01!I116)</f>
        <v>101</v>
      </c>
      <c r="J116" s="49"/>
      <c r="K116" s="78">
        <f>SUM(車種別台数表25.12:車種別台数表25.01!K116)</f>
        <v>0</v>
      </c>
      <c r="L116" s="49"/>
      <c r="M116" s="78">
        <f>SUM(車種別台数表25.12:車種別台数表25.01!M116)</f>
        <v>0</v>
      </c>
      <c r="N116" s="49"/>
      <c r="O116" s="78">
        <f>SUM(車種別台数表25.12:車種別台数表25.01!O116)</f>
        <v>0</v>
      </c>
      <c r="P116" s="49"/>
      <c r="Q116" s="78">
        <f>SUM(車種別台数表25.12:車種別台数表25.01!Q116)</f>
        <v>0</v>
      </c>
      <c r="R116" s="49" t="s">
        <v>482</v>
      </c>
      <c r="S116" s="78">
        <f>SUM(車種別台数表25.12:車種別台数表25.01!S116)</f>
        <v>0</v>
      </c>
      <c r="T116" s="56" t="s">
        <v>503</v>
      </c>
      <c r="U116" s="78">
        <f>SUM(車種別台数表25.12:車種別台数表25.01!U116)</f>
        <v>709</v>
      </c>
      <c r="V116" s="49"/>
      <c r="W116" s="78">
        <f>SUM(車種別台数表25.12:車種別台数表25.01!W116)</f>
        <v>0</v>
      </c>
      <c r="X116" s="49"/>
      <c r="Y116" s="78">
        <f>SUM(車種別台数表25.12:車種別台数表25.01!Y116)</f>
        <v>0</v>
      </c>
      <c r="Z116" s="50"/>
      <c r="AA116" s="78">
        <f>SUM(車種別台数表25.12:車種別台数表25.01!AA116)</f>
        <v>0</v>
      </c>
      <c r="AB116" s="49"/>
      <c r="AC116" s="78">
        <f>SUM(車種別台数表25.12:車種別台数表25.01!AC116)</f>
        <v>0</v>
      </c>
      <c r="AD116" s="91">
        <v>82318</v>
      </c>
      <c r="AE116" s="90"/>
      <c r="AF116" s="72"/>
    </row>
    <row r="117" spans="1:32" ht="15.75" customHeight="1">
      <c r="A117" s="89"/>
      <c r="B117" s="49"/>
      <c r="C117" s="78">
        <f>SUM(車種別台数表25.12:車種別台数表25.01!C117)</f>
        <v>0</v>
      </c>
      <c r="D117" s="49"/>
      <c r="E117" s="78">
        <f>SUM(車種別台数表25.12:車種別台数表25.01!E117)</f>
        <v>0</v>
      </c>
      <c r="F117" s="49"/>
      <c r="G117" s="78">
        <f>SUM(車種別台数表25.12:車種別台数表25.01!G117)</f>
        <v>0</v>
      </c>
      <c r="H117" s="49" t="s">
        <v>478</v>
      </c>
      <c r="I117" s="78">
        <f>SUM(車種別台数表25.12:車種別台数表25.01!I117)</f>
        <v>1</v>
      </c>
      <c r="J117" s="49"/>
      <c r="K117" s="78">
        <f>SUM(車種別台数表25.12:車種別台数表25.01!K117)</f>
        <v>0</v>
      </c>
      <c r="L117" s="49" t="s">
        <v>457</v>
      </c>
      <c r="M117" s="78">
        <f>SUM(車種別台数表25.12:車種別台数表25.01!M117)</f>
        <v>337</v>
      </c>
      <c r="N117" s="49"/>
      <c r="O117" s="78">
        <f>SUM(車種別台数表25.12:車種別台数表25.01!O117)</f>
        <v>0</v>
      </c>
      <c r="P117" s="49"/>
      <c r="Q117" s="78">
        <f>SUM(車種別台数表25.12:車種別台数表25.01!Q117)</f>
        <v>0</v>
      </c>
      <c r="R117" s="49" t="s">
        <v>411</v>
      </c>
      <c r="S117" s="78">
        <f>SUM(車種別台数表25.12:車種別台数表25.01!S117)</f>
        <v>400</v>
      </c>
      <c r="T117" s="49" t="s">
        <v>413</v>
      </c>
      <c r="U117" s="78">
        <f>SUM(車種別台数表25.12:車種別台数表25.01!U117)</f>
        <v>0</v>
      </c>
      <c r="V117" s="52" t="s">
        <v>531</v>
      </c>
      <c r="W117" s="78">
        <f>SUM(車種別台数表25.12:車種別台数表25.01!W117)</f>
        <v>49</v>
      </c>
      <c r="X117" s="49"/>
      <c r="Y117" s="78">
        <f>SUM(車種別台数表25.12:車種別台数表25.01!Y117)</f>
        <v>0</v>
      </c>
      <c r="Z117" s="50"/>
      <c r="AA117" s="78">
        <f>SUM(車種別台数表25.12:車種別台数表25.01!AA117)</f>
        <v>0</v>
      </c>
      <c r="AB117" s="49"/>
      <c r="AC117" s="78">
        <f>SUM(車種別台数表25.12:車種別台数表25.01!AC117)</f>
        <v>0</v>
      </c>
      <c r="AD117" s="54" t="s">
        <v>105</v>
      </c>
      <c r="AE117" s="90"/>
      <c r="AF117" s="72"/>
    </row>
    <row r="118" spans="1:32" ht="15.75" customHeight="1">
      <c r="A118" s="89"/>
      <c r="B118" s="49"/>
      <c r="C118" s="78">
        <f>SUM(車種別台数表25.12:車種別台数表25.01!C118)</f>
        <v>0</v>
      </c>
      <c r="D118" s="49" t="s">
        <v>12</v>
      </c>
      <c r="E118" s="78">
        <f>SUM(車種別台数表25.12:車種別台数表25.01!E118)</f>
        <v>1</v>
      </c>
      <c r="F118" s="49"/>
      <c r="G118" s="78">
        <f>SUM(車種別台数表25.12:車種別台数表25.01!G118)</f>
        <v>0</v>
      </c>
      <c r="H118" s="49" t="s">
        <v>12</v>
      </c>
      <c r="I118" s="78">
        <f>SUM(車種別台数表25.12:車種別台数表25.01!I118)</f>
        <v>0</v>
      </c>
      <c r="J118" s="49" t="s">
        <v>106</v>
      </c>
      <c r="K118" s="78">
        <f>SUM(車種別台数表25.12:車種別台数表25.01!K118)</f>
        <v>0</v>
      </c>
      <c r="L118" s="49" t="s">
        <v>12</v>
      </c>
      <c r="M118" s="78">
        <f>SUM(車種別台数表25.12:車種別台数表25.01!M118)</f>
        <v>1</v>
      </c>
      <c r="N118" s="49" t="s">
        <v>12</v>
      </c>
      <c r="O118" s="78">
        <f>SUM(車種別台数表25.12:車種別台数表25.01!O118)</f>
        <v>0</v>
      </c>
      <c r="P118" s="49"/>
      <c r="Q118" s="78">
        <f>SUM(車種別台数表25.12:車種別台数表25.01!Q118)</f>
        <v>0</v>
      </c>
      <c r="R118" s="49" t="s">
        <v>12</v>
      </c>
      <c r="S118" s="78">
        <f>SUM(車種別台数表25.12:車種別台数表25.01!S118)</f>
        <v>2</v>
      </c>
      <c r="T118" s="49" t="s">
        <v>12</v>
      </c>
      <c r="U118" s="78">
        <f>SUM(車種別台数表25.12:車種別台数表25.01!U118)</f>
        <v>8</v>
      </c>
      <c r="V118" s="49" t="s">
        <v>12</v>
      </c>
      <c r="W118" s="78">
        <f>SUM(車種別台数表25.12:車種別台数表25.01!W118)</f>
        <v>13</v>
      </c>
      <c r="X118" s="49"/>
      <c r="Y118" s="78">
        <f>SUM(車種別台数表25.12:車種別台数表25.01!Y118)</f>
        <v>0</v>
      </c>
      <c r="Z118" s="50" t="s">
        <v>12</v>
      </c>
      <c r="AA118" s="78">
        <f>SUM(車種別台数表25.12:車種別台数表25.01!AA118)</f>
        <v>0</v>
      </c>
      <c r="AB118" s="49" t="s">
        <v>12</v>
      </c>
      <c r="AC118" s="78">
        <f>SUM(車種別台数表25.12:車種別台数表25.01!AC118)</f>
        <v>45</v>
      </c>
      <c r="AD118" s="93">
        <f>IF(ISERROR(AD119/AD116),"",AD119/AD116)</f>
        <v>0.94622075366262548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5241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12336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4292</v>
      </c>
      <c r="N119" s="55" t="s">
        <v>44</v>
      </c>
      <c r="O119" s="95">
        <f>SUBTOTAL(9,O51:O118)</f>
        <v>1698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7015</v>
      </c>
      <c r="T119" s="55" t="s">
        <v>47</v>
      </c>
      <c r="U119" s="95">
        <f>SUBTOTAL(9,U51:U118)</f>
        <v>1294</v>
      </c>
      <c r="V119" s="55" t="s">
        <v>48</v>
      </c>
      <c r="W119" s="95">
        <f>SUBTOTAL(9,W51:W118)</f>
        <v>35120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10895</v>
      </c>
      <c r="AD119" s="96">
        <f>SUM(B119:AC119)</f>
        <v>77891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f>SUM(車種別台数表25.12:車種別台数表25.01!C121)</f>
        <v>424</v>
      </c>
      <c r="D121" s="49" t="s">
        <v>415</v>
      </c>
      <c r="E121" s="78">
        <f>SUM(車種別台数表25.12:車種別台数表25.01!E121)</f>
        <v>40</v>
      </c>
      <c r="F121" s="49"/>
      <c r="G121" s="78">
        <f>SUM(車種別台数表25.12:車種別台数表25.01!G121)</f>
        <v>0</v>
      </c>
      <c r="H121" s="49" t="s">
        <v>419</v>
      </c>
      <c r="I121" s="78">
        <f>SUM(車種別台数表25.12:車種別台数表25.01!I121)</f>
        <v>0</v>
      </c>
      <c r="J121" s="49"/>
      <c r="K121" s="78">
        <f>SUM(車種別台数表25.12:車種別台数表25.01!K121)</f>
        <v>0</v>
      </c>
      <c r="L121" s="49" t="s">
        <v>420</v>
      </c>
      <c r="M121" s="78">
        <f>SUM(車種別台数表25.12:車種別台数表25.01!M121)</f>
        <v>929</v>
      </c>
      <c r="N121" s="49" t="s">
        <v>416</v>
      </c>
      <c r="O121" s="78">
        <f>SUM(車種別台数表25.12:車種別台数表25.01!O121)</f>
        <v>338</v>
      </c>
      <c r="P121" s="49"/>
      <c r="Q121" s="78">
        <f>SUM(車種別台数表25.12:車種別台数表25.01!Q121)</f>
        <v>0</v>
      </c>
      <c r="R121" s="49" t="s">
        <v>20</v>
      </c>
      <c r="S121" s="78">
        <f>SUM(車種別台数表25.12:車種別台数表25.01!S121)</f>
        <v>2</v>
      </c>
      <c r="T121" s="104" t="s">
        <v>421</v>
      </c>
      <c r="U121" s="78">
        <f>SUM(車種別台数表25.12:車種別台数表25.01!U121)</f>
        <v>598</v>
      </c>
      <c r="V121" s="49" t="s">
        <v>341</v>
      </c>
      <c r="W121" s="78">
        <f>SUM(車種別台数表25.12:車種別台数表25.01!W121)</f>
        <v>347</v>
      </c>
      <c r="X121" s="49"/>
      <c r="Y121" s="78">
        <f>SUM(車種別台数表25.12:車種別台数表25.01!Y121)</f>
        <v>0</v>
      </c>
      <c r="Z121" s="50"/>
      <c r="AA121" s="78">
        <f>SUM(車種別台数表25.12:車種別台数表25.01!AA121)</f>
        <v>0</v>
      </c>
      <c r="AB121" s="49" t="s">
        <v>425</v>
      </c>
      <c r="AC121" s="78">
        <f>SUM(車種別台数表25.12:車種別台数表25.01!AC121)</f>
        <v>38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>
        <f>SUM(車種別台数表25.12:車種別台数表25.01!C122)</f>
        <v>0</v>
      </c>
      <c r="D122" s="49" t="s">
        <v>469</v>
      </c>
      <c r="E122" s="78">
        <f>SUM(車種別台数表25.12:車種別台数表25.01!E122)</f>
        <v>198</v>
      </c>
      <c r="F122" s="49"/>
      <c r="G122" s="78">
        <f>SUM(車種別台数表25.12:車種別台数表25.01!G122)</f>
        <v>0</v>
      </c>
      <c r="H122" s="49" t="s">
        <v>371</v>
      </c>
      <c r="I122" s="78">
        <f>SUM(車種別台数表25.12:車種別台数表25.01!I122)</f>
        <v>2211</v>
      </c>
      <c r="J122" s="49"/>
      <c r="K122" s="78">
        <f>SUM(車種別台数表25.12:車種別台数表25.01!K122)</f>
        <v>0</v>
      </c>
      <c r="L122" s="49"/>
      <c r="M122" s="78">
        <f>SUM(車種別台数表25.12:車種別台数表25.01!M122)</f>
        <v>0</v>
      </c>
      <c r="N122" s="49" t="s">
        <v>423</v>
      </c>
      <c r="O122" s="78">
        <f>SUM(車種別台数表25.12:車種別台数表25.01!O122)</f>
        <v>0</v>
      </c>
      <c r="P122" s="49"/>
      <c r="Q122" s="78">
        <f>SUM(車種別台数表25.12:車種別台数表25.01!Q122)</f>
        <v>0</v>
      </c>
      <c r="R122" s="49" t="s">
        <v>333</v>
      </c>
      <c r="S122" s="78">
        <f>SUM(車種別台数表25.12:車種別台数表25.01!S122)</f>
        <v>739</v>
      </c>
      <c r="T122" s="49" t="s">
        <v>426</v>
      </c>
      <c r="U122" s="78">
        <f>SUM(車種別台数表25.12:車種別台数表25.01!U122)</f>
        <v>695</v>
      </c>
      <c r="V122" s="49" t="s">
        <v>398</v>
      </c>
      <c r="W122" s="78">
        <f>SUM(車種別台数表25.12:車種別台数表25.01!W122)</f>
        <v>2646</v>
      </c>
      <c r="X122" s="49"/>
      <c r="Y122" s="78">
        <f>SUM(車種別台数表25.12:車種別台数表25.01!Y122)</f>
        <v>0</v>
      </c>
      <c r="Z122" s="50"/>
      <c r="AA122" s="78">
        <f>SUM(車種別台数表25.12:車種別台数表25.01!AA122)</f>
        <v>0</v>
      </c>
      <c r="AB122" s="49" t="s">
        <v>384</v>
      </c>
      <c r="AC122" s="78">
        <f>SUM(車種別台数表25.12:車種別台数表25.01!AC122)</f>
        <v>28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f>SUM(車種別台数表25.12:車種別台数表25.01!C123)</f>
        <v>568</v>
      </c>
      <c r="D123" s="50"/>
      <c r="E123" s="78">
        <f>SUM(車種別台数表25.12:車種別台数表25.01!E123)</f>
        <v>0</v>
      </c>
      <c r="F123" s="49"/>
      <c r="G123" s="78">
        <f>SUM(車種別台数表25.12:車種別台数表25.01!G123)</f>
        <v>0</v>
      </c>
      <c r="H123" s="49" t="s">
        <v>427</v>
      </c>
      <c r="I123" s="78">
        <f>SUM(車種別台数表25.12:車種別台数表25.01!I123)</f>
        <v>3694</v>
      </c>
      <c r="J123" s="49"/>
      <c r="K123" s="78">
        <f>SUM(車種別台数表25.12:車種別台数表25.01!K123)</f>
        <v>0</v>
      </c>
      <c r="L123" s="50"/>
      <c r="M123" s="78">
        <f>SUM(車種別台数表25.12:車種別台数表25.01!M123)</f>
        <v>0</v>
      </c>
      <c r="N123" s="59"/>
      <c r="O123" s="78">
        <f>SUM(車種別台数表25.12:車種別台数表25.01!O123)</f>
        <v>0</v>
      </c>
      <c r="P123" s="49"/>
      <c r="Q123" s="78">
        <f>SUM(車種別台数表25.12:車種別台数表25.01!Q123)</f>
        <v>0</v>
      </c>
      <c r="R123" s="49" t="s">
        <v>424</v>
      </c>
      <c r="S123" s="78">
        <f>SUM(車種別台数表25.12:車種別台数表25.01!S123)</f>
        <v>2365</v>
      </c>
      <c r="T123" s="49" t="s">
        <v>345</v>
      </c>
      <c r="U123" s="78">
        <f>SUM(車種別台数表25.12:車種別台数表25.01!U123)</f>
        <v>746</v>
      </c>
      <c r="V123" s="50" t="s">
        <v>331</v>
      </c>
      <c r="W123" s="78">
        <f>SUM(車種別台数表25.12:車種別台数表25.01!W123)</f>
        <v>572</v>
      </c>
      <c r="X123" s="49"/>
      <c r="Y123" s="78">
        <f>SUM(車種別台数表25.12:車種別台数表25.01!Y123)</f>
        <v>0</v>
      </c>
      <c r="Z123" s="50"/>
      <c r="AA123" s="78">
        <f>SUM(車種別台数表25.12:車種別台数表25.01!AA123)</f>
        <v>0</v>
      </c>
      <c r="AB123" s="49" t="s">
        <v>395</v>
      </c>
      <c r="AC123" s="78">
        <f>SUM(車種別台数表25.12:車種別台数表25.01!AC123)</f>
        <v>0</v>
      </c>
      <c r="AD123" s="79"/>
      <c r="AE123" s="86" t="s">
        <v>65</v>
      </c>
      <c r="AF123" s="72"/>
    </row>
    <row r="124" spans="1:32" ht="15.75" customHeight="1">
      <c r="A124" s="85"/>
      <c r="B124" s="49"/>
      <c r="C124" s="78">
        <f>SUM(車種別台数表25.12:車種別台数表25.01!C124)</f>
        <v>0</v>
      </c>
      <c r="D124" s="49"/>
      <c r="E124" s="78">
        <f>SUM(車種別台数表25.12:車種別台数表25.01!E124)</f>
        <v>0</v>
      </c>
      <c r="F124" s="49"/>
      <c r="G124" s="78">
        <f>SUM(車種別台数表25.12:車種別台数表25.01!G124)</f>
        <v>0</v>
      </c>
      <c r="H124" s="49"/>
      <c r="I124" s="78">
        <f>SUM(車種別台数表25.12:車種別台数表25.01!I124)</f>
        <v>0</v>
      </c>
      <c r="J124" s="49"/>
      <c r="K124" s="78">
        <f>SUM(車種別台数表25.12:車種別台数表25.01!K124)</f>
        <v>0</v>
      </c>
      <c r="L124" s="49"/>
      <c r="M124" s="78">
        <f>SUM(車種別台数表25.12:車種別台数表25.01!M124)</f>
        <v>0</v>
      </c>
      <c r="N124" s="50"/>
      <c r="O124" s="78">
        <f>SUM(車種別台数表25.12:車種別台数表25.01!O124)</f>
        <v>0</v>
      </c>
      <c r="P124" s="49"/>
      <c r="Q124" s="78">
        <f>SUM(車種別台数表25.12:車種別台数表25.01!Q124)</f>
        <v>0</v>
      </c>
      <c r="R124" s="49" t="s">
        <v>334</v>
      </c>
      <c r="S124" s="78">
        <f>SUM(車種別台数表25.12:車種別台数表25.01!S124)</f>
        <v>58</v>
      </c>
      <c r="T124" s="50" t="s">
        <v>429</v>
      </c>
      <c r="U124" s="78">
        <f>SUM(車種別台数表25.12:車種別台数表25.01!U124)</f>
        <v>2803</v>
      </c>
      <c r="V124" s="59" t="s">
        <v>316</v>
      </c>
      <c r="W124" s="78">
        <f>SUM(車種別台数表25.12:車種別台数表25.01!W124)</f>
        <v>4906</v>
      </c>
      <c r="X124" s="49"/>
      <c r="Y124" s="78">
        <f>SUM(車種別台数表25.12:車種別台数表25.01!Y124)</f>
        <v>0</v>
      </c>
      <c r="Z124" s="50"/>
      <c r="AA124" s="78">
        <f>SUM(車種別台数表25.12:車種別台数表25.01!AA124)</f>
        <v>0</v>
      </c>
      <c r="AB124" s="49" t="s">
        <v>497</v>
      </c>
      <c r="AC124" s="78">
        <f>SUM(車種別台数表25.12:車種別台数表25.01!AC124)</f>
        <v>0</v>
      </c>
      <c r="AD124" s="79"/>
      <c r="AE124" s="86"/>
      <c r="AF124" s="72"/>
    </row>
    <row r="125" spans="1:32" ht="15.75" customHeight="1">
      <c r="A125" s="85" t="s">
        <v>66</v>
      </c>
      <c r="B125" s="50"/>
      <c r="C125" s="78">
        <f>SUM(車種別台数表25.12:車種別台数表25.01!C125)</f>
        <v>0</v>
      </c>
      <c r="D125" s="49"/>
      <c r="E125" s="78">
        <f>SUM(車種別台数表25.12:車種別台数表25.01!E125)</f>
        <v>0</v>
      </c>
      <c r="F125" s="49"/>
      <c r="G125" s="78">
        <f>SUM(車種別台数表25.12:車種別台数表25.01!G125)</f>
        <v>0</v>
      </c>
      <c r="H125" s="49"/>
      <c r="I125" s="78">
        <f>SUM(車種別台数表25.12:車種別台数表25.01!I125)</f>
        <v>0</v>
      </c>
      <c r="J125" s="49"/>
      <c r="K125" s="78">
        <f>SUM(車種別台数表25.12:車種別台数表25.01!K125)</f>
        <v>0</v>
      </c>
      <c r="L125" s="57"/>
      <c r="M125" s="78">
        <f>SUM(車種別台数表25.12:車種別台数表25.01!M125)</f>
        <v>0</v>
      </c>
      <c r="N125" s="49"/>
      <c r="O125" s="78">
        <f>SUM(車種別台数表25.12:車種別台数表25.01!O125)</f>
        <v>0</v>
      </c>
      <c r="P125" s="49"/>
      <c r="Q125" s="78">
        <f>SUM(車種別台数表25.12:車種別台数表25.01!Q125)</f>
        <v>0</v>
      </c>
      <c r="R125" s="49" t="s">
        <v>428</v>
      </c>
      <c r="S125" s="78">
        <f>SUM(車種別台数表25.12:車種別台数表25.01!S125)</f>
        <v>0</v>
      </c>
      <c r="T125" s="50" t="s">
        <v>430</v>
      </c>
      <c r="U125" s="78">
        <f>SUM(車種別台数表25.12:車種別台数表25.01!U125)</f>
        <v>0</v>
      </c>
      <c r="V125" s="49" t="s">
        <v>444</v>
      </c>
      <c r="W125" s="78">
        <f>SUM(車種別台数表25.12:車種別台数表25.01!W125)</f>
        <v>4</v>
      </c>
      <c r="X125" s="49"/>
      <c r="Y125" s="78">
        <f>SUM(車種別台数表25.12:車種別台数表25.01!Y125)</f>
        <v>0</v>
      </c>
      <c r="Z125" s="50"/>
      <c r="AA125" s="78">
        <f>SUM(車種別台数表25.12:車種別台数表25.01!AA125)</f>
        <v>0</v>
      </c>
      <c r="AB125" s="56" t="s">
        <v>94</v>
      </c>
      <c r="AC125" s="78">
        <f>SUM(車種別台数表25.12:車種別台数表25.01!AC125)</f>
        <v>25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>
        <f>SUM(車種別台数表25.12:車種別台数表25.01!C126)</f>
        <v>0</v>
      </c>
      <c r="D126" s="49"/>
      <c r="E126" s="78">
        <f>SUM(車種別台数表25.12:車種別台数表25.01!E126)</f>
        <v>0</v>
      </c>
      <c r="F126" s="49"/>
      <c r="G126" s="78">
        <f>SUM(車種別台数表25.12:車種別台数表25.01!G126)</f>
        <v>0</v>
      </c>
      <c r="H126" s="49"/>
      <c r="I126" s="78">
        <f>SUM(車種別台数表25.12:車種別台数表25.01!I126)</f>
        <v>0</v>
      </c>
      <c r="J126" s="49"/>
      <c r="K126" s="78">
        <f>SUM(車種別台数表25.12:車種別台数表25.01!K126)</f>
        <v>0</v>
      </c>
      <c r="L126" s="49"/>
      <c r="M126" s="78">
        <f>SUM(車種別台数表25.12:車種別台数表25.01!M126)</f>
        <v>0</v>
      </c>
      <c r="N126" s="49"/>
      <c r="O126" s="78">
        <f>SUM(車種別台数表25.12:車種別台数表25.01!O126)</f>
        <v>0</v>
      </c>
      <c r="P126" s="49"/>
      <c r="Q126" s="78">
        <f>SUM(車種別台数表25.12:車種別台数表25.01!Q126)</f>
        <v>0</v>
      </c>
      <c r="R126" s="49"/>
      <c r="S126" s="78">
        <f>SUM(車種別台数表25.12:車種別台数表25.01!S126)</f>
        <v>0</v>
      </c>
      <c r="T126" s="49"/>
      <c r="U126" s="78">
        <f>SUM(車種別台数表25.12:車種別台数表25.01!U126)</f>
        <v>0</v>
      </c>
      <c r="V126" s="49" t="s">
        <v>431</v>
      </c>
      <c r="W126" s="78">
        <f>SUM(車種別台数表25.12:車種別台数表25.01!W126)</f>
        <v>0</v>
      </c>
      <c r="X126" s="49"/>
      <c r="Y126" s="78">
        <f>SUM(車種別台数表25.12:車種別台数表25.01!Y126)</f>
        <v>0</v>
      </c>
      <c r="Z126" s="50"/>
      <c r="AA126" s="78">
        <f>SUM(車種別台数表25.12:車種別台数表25.01!AA126)</f>
        <v>0</v>
      </c>
      <c r="AB126" s="49"/>
      <c r="AC126" s="78">
        <f>SUM(車種別台数表25.12:車種別台数表25.01!AC126)</f>
        <v>0</v>
      </c>
      <c r="AD126" s="79"/>
      <c r="AE126" s="86"/>
      <c r="AF126" s="72"/>
    </row>
    <row r="127" spans="1:32" ht="15.75" customHeight="1">
      <c r="A127" s="85" t="s">
        <v>78</v>
      </c>
      <c r="B127" s="49"/>
      <c r="C127" s="78">
        <f>SUM(車種別台数表25.12:車種別台数表25.01!C127)</f>
        <v>0</v>
      </c>
      <c r="D127" s="49"/>
      <c r="E127" s="78">
        <f>SUM(車種別台数表25.12:車種別台数表25.01!E127)</f>
        <v>0</v>
      </c>
      <c r="F127" s="49"/>
      <c r="G127" s="78">
        <f>SUM(車種別台数表25.12:車種別台数表25.01!G127)</f>
        <v>0</v>
      </c>
      <c r="H127" s="50"/>
      <c r="I127" s="78">
        <f>SUM(車種別台数表25.12:車種別台数表25.01!I127)</f>
        <v>0</v>
      </c>
      <c r="J127" s="49"/>
      <c r="K127" s="78">
        <f>SUM(車種別台数表25.12:車種別台数表25.01!K127)</f>
        <v>0</v>
      </c>
      <c r="L127" s="49"/>
      <c r="M127" s="78">
        <f>SUM(車種別台数表25.12:車種別台数表25.01!M127)</f>
        <v>0</v>
      </c>
      <c r="N127" s="49"/>
      <c r="O127" s="78">
        <f>SUM(車種別台数表25.12:車種別台数表25.01!O127)</f>
        <v>0</v>
      </c>
      <c r="P127" s="49"/>
      <c r="Q127" s="78">
        <f>SUM(車種別台数表25.12:車種別台数表25.01!Q127)</f>
        <v>0</v>
      </c>
      <c r="R127" s="49"/>
      <c r="S127" s="78">
        <f>SUM(車種別台数表25.12:車種別台数表25.01!S127)</f>
        <v>0</v>
      </c>
      <c r="T127" s="50"/>
      <c r="U127" s="78">
        <f>SUM(車種別台数表25.12:車種別台数表25.01!U127)</f>
        <v>0</v>
      </c>
      <c r="V127" s="49" t="s">
        <v>410</v>
      </c>
      <c r="W127" s="78">
        <f>SUM(車種別台数表25.12:車種別台数表25.01!W127)</f>
        <v>2868</v>
      </c>
      <c r="X127" s="49"/>
      <c r="Y127" s="78">
        <f>SUM(車種別台数表25.12:車種別台数表25.01!Y127)</f>
        <v>0</v>
      </c>
      <c r="Z127" s="50"/>
      <c r="AA127" s="78">
        <f>SUM(車種別台数表25.12:車種別台数表25.01!AA127)</f>
        <v>0</v>
      </c>
      <c r="AB127" s="50"/>
      <c r="AC127" s="78">
        <f>SUM(車種別台数表25.12:車種別台数表25.01!AC127)</f>
        <v>0</v>
      </c>
      <c r="AD127" s="79"/>
      <c r="AE127" s="86" t="s">
        <v>78</v>
      </c>
      <c r="AF127" s="72"/>
    </row>
    <row r="128" spans="1:32" ht="15.75" customHeight="1">
      <c r="A128" s="85"/>
      <c r="B128" s="49"/>
      <c r="C128" s="78">
        <f>SUM(車種別台数表25.12:車種別台数表25.01!C128)</f>
        <v>0</v>
      </c>
      <c r="D128" s="49"/>
      <c r="E128" s="78">
        <f>SUM(車種別台数表25.12:車種別台数表25.01!E128)</f>
        <v>0</v>
      </c>
      <c r="F128" s="49"/>
      <c r="G128" s="78">
        <f>SUM(車種別台数表25.12:車種別台数表25.01!G128)</f>
        <v>0</v>
      </c>
      <c r="H128" s="49"/>
      <c r="I128" s="78">
        <f>SUM(車種別台数表25.12:車種別台数表25.01!I128)</f>
        <v>0</v>
      </c>
      <c r="J128" s="49"/>
      <c r="K128" s="78">
        <f>SUM(車種別台数表25.12:車種別台数表25.01!K128)</f>
        <v>0</v>
      </c>
      <c r="L128" s="49"/>
      <c r="M128" s="78">
        <f>SUM(車種別台数表25.12:車種別台数表25.01!M128)</f>
        <v>0</v>
      </c>
      <c r="N128" s="49"/>
      <c r="O128" s="78">
        <f>SUM(車種別台数表25.12:車種別台数表25.01!O128)</f>
        <v>0</v>
      </c>
      <c r="P128" s="49"/>
      <c r="Q128" s="78">
        <f>SUM(車種別台数表25.12:車種別台数表25.01!Q128)</f>
        <v>0</v>
      </c>
      <c r="R128" s="49"/>
      <c r="S128" s="78">
        <f>SUM(車種別台数表25.12:車種別台数表25.01!S128)</f>
        <v>0</v>
      </c>
      <c r="T128" s="49"/>
      <c r="U128" s="78">
        <f>SUM(車種別台数表25.12:車種別台数表25.01!U128)</f>
        <v>0</v>
      </c>
      <c r="V128" s="49" t="s">
        <v>433</v>
      </c>
      <c r="W128" s="78">
        <f>SUM(車種別台数表25.12:車種別台数表25.01!W128)</f>
        <v>3271</v>
      </c>
      <c r="X128" s="49"/>
      <c r="Y128" s="78">
        <f>SUM(車種別台数表25.12:車種別台数表25.01!Y128)</f>
        <v>0</v>
      </c>
      <c r="Z128" s="50"/>
      <c r="AA128" s="78">
        <f>SUM(車種別台数表25.12:車種別台数表25.01!AA128)</f>
        <v>0</v>
      </c>
      <c r="AB128" s="50"/>
      <c r="AC128" s="78">
        <f>SUM(車種別台数表25.12:車種別台数表25.01!AC128)</f>
        <v>0</v>
      </c>
      <c r="AD128" s="79"/>
      <c r="AE128" s="86"/>
      <c r="AF128" s="72"/>
    </row>
    <row r="129" spans="1:32" ht="15.75" customHeight="1">
      <c r="A129" s="85" t="s">
        <v>81</v>
      </c>
      <c r="B129" s="49"/>
      <c r="C129" s="78">
        <f>SUM(車種別台数表25.12:車種別台数表25.01!C129)</f>
        <v>0</v>
      </c>
      <c r="D129" s="49"/>
      <c r="E129" s="78">
        <f>SUM(車種別台数表25.12:車種別台数表25.01!E129)</f>
        <v>0</v>
      </c>
      <c r="F129" s="49"/>
      <c r="G129" s="78">
        <f>SUM(車種別台数表25.12:車種別台数表25.01!G129)</f>
        <v>0</v>
      </c>
      <c r="H129" s="49"/>
      <c r="I129" s="78">
        <f>SUM(車種別台数表25.12:車種別台数表25.01!I129)</f>
        <v>0</v>
      </c>
      <c r="J129" s="49"/>
      <c r="K129" s="78">
        <f>SUM(車種別台数表25.12:車種別台数表25.01!K129)</f>
        <v>0</v>
      </c>
      <c r="L129" s="49"/>
      <c r="M129" s="78">
        <f>SUM(車種別台数表25.12:車種別台数表25.01!M129)</f>
        <v>0</v>
      </c>
      <c r="N129" s="49"/>
      <c r="O129" s="78">
        <f>SUM(車種別台数表25.12:車種別台数表25.01!O129)</f>
        <v>0</v>
      </c>
      <c r="P129" s="49"/>
      <c r="Q129" s="78">
        <f>SUM(車種別台数表25.12:車種別台数表25.01!Q129)</f>
        <v>0</v>
      </c>
      <c r="R129" s="49"/>
      <c r="S129" s="78">
        <f>SUM(車種別台数表25.12:車種別台数表25.01!S129)</f>
        <v>0</v>
      </c>
      <c r="T129" s="49"/>
      <c r="U129" s="78">
        <f>SUM(車種別台数表25.12:車種別台数表25.01!U129)</f>
        <v>0</v>
      </c>
      <c r="V129" s="49" t="s">
        <v>432</v>
      </c>
      <c r="W129" s="78">
        <f>SUM(車種別台数表25.12:車種別台数表25.01!W129)</f>
        <v>3811</v>
      </c>
      <c r="X129" s="49"/>
      <c r="Y129" s="78">
        <f>SUM(車種別台数表25.12:車種別台数表25.01!Y129)</f>
        <v>0</v>
      </c>
      <c r="Z129" s="50"/>
      <c r="AA129" s="78">
        <f>SUM(車種別台数表25.12:車種別台数表25.01!AA129)</f>
        <v>0</v>
      </c>
      <c r="AB129" s="49"/>
      <c r="AC129" s="78">
        <f>SUM(車種別台数表25.12:車種別台数表25.01!AC129)</f>
        <v>0</v>
      </c>
      <c r="AD129" s="79"/>
      <c r="AE129" s="86" t="s">
        <v>81</v>
      </c>
      <c r="AF129" s="72"/>
    </row>
    <row r="130" spans="1:32" ht="15.75" customHeight="1">
      <c r="A130" s="85"/>
      <c r="B130" s="49"/>
      <c r="C130" s="78">
        <f>SUM(車種別台数表25.12:車種別台数表25.01!C130)</f>
        <v>0</v>
      </c>
      <c r="D130" s="49"/>
      <c r="E130" s="78">
        <f>SUM(車種別台数表25.12:車種別台数表25.01!E130)</f>
        <v>0</v>
      </c>
      <c r="F130" s="49"/>
      <c r="G130" s="78">
        <f>SUM(車種別台数表25.12:車種別台数表25.01!G130)</f>
        <v>0</v>
      </c>
      <c r="H130" s="49"/>
      <c r="I130" s="78">
        <f>SUM(車種別台数表25.12:車種別台数表25.01!I130)</f>
        <v>0</v>
      </c>
      <c r="J130" s="49"/>
      <c r="K130" s="78">
        <f>SUM(車種別台数表25.12:車種別台数表25.01!K130)</f>
        <v>0</v>
      </c>
      <c r="L130" s="49"/>
      <c r="M130" s="78">
        <f>SUM(車種別台数表25.12:車種別台数表25.01!M130)</f>
        <v>0</v>
      </c>
      <c r="N130" s="49"/>
      <c r="O130" s="78">
        <f>SUM(車種別台数表25.12:車種別台数表25.01!O130)</f>
        <v>0</v>
      </c>
      <c r="P130" s="49"/>
      <c r="Q130" s="78">
        <f>SUM(車種別台数表25.12:車種別台数表25.01!Q130)</f>
        <v>0</v>
      </c>
      <c r="R130" s="49"/>
      <c r="S130" s="78">
        <f>SUM(車種別台数表25.12:車種別台数表25.01!S130)</f>
        <v>0</v>
      </c>
      <c r="T130" s="49"/>
      <c r="U130" s="78">
        <f>SUM(車種別台数表25.12:車種別台数表25.01!U130)</f>
        <v>0</v>
      </c>
      <c r="V130" s="56" t="s">
        <v>525</v>
      </c>
      <c r="W130" s="78">
        <f>SUM(車種別台数表25.12:車種別台数表25.01!W130)</f>
        <v>1</v>
      </c>
      <c r="X130" s="49"/>
      <c r="Y130" s="78">
        <f>SUM(車種別台数表25.12:車種別台数表25.01!Y130)</f>
        <v>0</v>
      </c>
      <c r="Z130" s="50"/>
      <c r="AA130" s="78">
        <f>SUM(車種別台数表25.12:車種別台数表25.01!AA130)</f>
        <v>0</v>
      </c>
      <c r="AB130" s="49"/>
      <c r="AC130" s="78">
        <f>SUM(車種別台数表25.12:車種別台数表25.01!AC130)</f>
        <v>0</v>
      </c>
      <c r="AD130" s="79"/>
      <c r="AE130" s="86"/>
      <c r="AF130" s="72"/>
    </row>
    <row r="131" spans="1:32" ht="15.75" customHeight="1">
      <c r="A131" s="85" t="s">
        <v>110</v>
      </c>
      <c r="B131" s="49"/>
      <c r="C131" s="78">
        <f>SUM(車種別台数表25.12:車種別台数表25.01!C131)</f>
        <v>0</v>
      </c>
      <c r="D131" s="49"/>
      <c r="E131" s="78">
        <f>SUM(車種別台数表25.12:車種別台数表25.01!E131)</f>
        <v>0</v>
      </c>
      <c r="F131" s="49"/>
      <c r="G131" s="78">
        <f>SUM(車種別台数表25.12:車種別台数表25.01!G131)</f>
        <v>0</v>
      </c>
      <c r="H131" s="49"/>
      <c r="I131" s="78">
        <f>SUM(車種別台数表25.12:車種別台数表25.01!I131)</f>
        <v>0</v>
      </c>
      <c r="J131" s="49"/>
      <c r="K131" s="78">
        <f>SUM(車種別台数表25.12:車種別台数表25.01!K131)</f>
        <v>0</v>
      </c>
      <c r="L131" s="49"/>
      <c r="M131" s="78">
        <f>SUM(車種別台数表25.12:車種別台数表25.01!M131)</f>
        <v>0</v>
      </c>
      <c r="N131" s="49"/>
      <c r="O131" s="78">
        <f>SUM(車種別台数表25.12:車種別台数表25.01!O131)</f>
        <v>0</v>
      </c>
      <c r="P131" s="49"/>
      <c r="Q131" s="78">
        <f>SUM(車種別台数表25.12:車種別台数表25.01!Q131)</f>
        <v>0</v>
      </c>
      <c r="R131" s="50"/>
      <c r="S131" s="78">
        <f>SUM(車種別台数表25.12:車種別台数表25.01!S131)</f>
        <v>0</v>
      </c>
      <c r="T131" s="49"/>
      <c r="U131" s="78">
        <f>SUM(車種別台数表25.12:車種別台数表25.01!U131)</f>
        <v>0</v>
      </c>
      <c r="V131" s="49"/>
      <c r="W131" s="78">
        <f>SUM(車種別台数表25.12:車種別台数表25.01!W131)</f>
        <v>0</v>
      </c>
      <c r="X131" s="49"/>
      <c r="Y131" s="78">
        <f>SUM(車種別台数表25.12:車種別台数表25.01!Y131)</f>
        <v>0</v>
      </c>
      <c r="Z131" s="50"/>
      <c r="AA131" s="78">
        <f>SUM(車種別台数表25.12:車種別台数表25.01!AA131)</f>
        <v>0</v>
      </c>
      <c r="AB131" s="49"/>
      <c r="AC131" s="78">
        <f>SUM(車種別台数表25.12:車種別台数表25.01!AC131)</f>
        <v>0</v>
      </c>
      <c r="AD131" s="79"/>
      <c r="AE131" s="86" t="s">
        <v>110</v>
      </c>
      <c r="AF131" s="72"/>
    </row>
    <row r="132" spans="1:32" ht="15.75" customHeight="1">
      <c r="A132" s="85"/>
      <c r="B132" s="49"/>
      <c r="C132" s="78">
        <f>SUM(車種別台数表25.12:車種別台数表25.01!C132)</f>
        <v>0</v>
      </c>
      <c r="D132" s="49"/>
      <c r="E132" s="78">
        <f>SUM(車種別台数表25.12:車種別台数表25.01!E132)</f>
        <v>0</v>
      </c>
      <c r="F132" s="49"/>
      <c r="G132" s="78">
        <f>SUM(車種別台数表25.12:車種別台数表25.01!G132)</f>
        <v>0</v>
      </c>
      <c r="H132" s="49"/>
      <c r="I132" s="78">
        <f>SUM(車種別台数表25.12:車種別台数表25.01!I132)</f>
        <v>0</v>
      </c>
      <c r="J132" s="49"/>
      <c r="K132" s="78">
        <f>SUM(車種別台数表25.12:車種別台数表25.01!K132)</f>
        <v>0</v>
      </c>
      <c r="L132" s="49"/>
      <c r="M132" s="78">
        <f>SUM(車種別台数表25.12:車種別台数表25.01!M132)</f>
        <v>0</v>
      </c>
      <c r="N132" s="49"/>
      <c r="O132" s="78">
        <f>SUM(車種別台数表25.12:車種別台数表25.01!O132)</f>
        <v>0</v>
      </c>
      <c r="P132" s="49"/>
      <c r="Q132" s="78">
        <f>SUM(車種別台数表25.12:車種別台数表25.01!Q132)</f>
        <v>0</v>
      </c>
      <c r="R132" s="49"/>
      <c r="S132" s="78">
        <f>SUM(車種別台数表25.12:車種別台数表25.01!S132)</f>
        <v>0</v>
      </c>
      <c r="T132" s="49"/>
      <c r="U132" s="78">
        <f>SUM(車種別台数表25.12:車種別台数表25.01!U132)</f>
        <v>0</v>
      </c>
      <c r="V132" s="49"/>
      <c r="W132" s="78">
        <f>SUM(車種別台数表25.12:車種別台数表25.01!W132)</f>
        <v>0</v>
      </c>
      <c r="X132" s="49"/>
      <c r="Y132" s="78">
        <f>SUM(車種別台数表25.12:車種別台数表25.01!Y132)</f>
        <v>0</v>
      </c>
      <c r="Z132" s="50"/>
      <c r="AA132" s="78">
        <f>SUM(車種別台数表25.12:車種別台数表25.01!AA132)</f>
        <v>0</v>
      </c>
      <c r="AB132" s="50"/>
      <c r="AC132" s="78">
        <f>SUM(車種別台数表25.12:車種別台数表25.01!AC132)</f>
        <v>0</v>
      </c>
      <c r="AD132" s="79"/>
      <c r="AE132" s="86"/>
      <c r="AF132" s="72"/>
    </row>
    <row r="133" spans="1:32" ht="15.75" customHeight="1">
      <c r="A133" s="85" t="s">
        <v>112</v>
      </c>
      <c r="B133" s="49"/>
      <c r="C133" s="78">
        <f>SUM(車種別台数表25.12:車種別台数表25.01!C133)</f>
        <v>0</v>
      </c>
      <c r="D133" s="49"/>
      <c r="E133" s="78">
        <f>SUM(車種別台数表25.12:車種別台数表25.01!E133)</f>
        <v>0</v>
      </c>
      <c r="F133" s="49"/>
      <c r="G133" s="78">
        <f>SUM(車種別台数表25.12:車種別台数表25.01!G133)</f>
        <v>0</v>
      </c>
      <c r="H133" s="49"/>
      <c r="I133" s="78">
        <f>SUM(車種別台数表25.12:車種別台数表25.01!I133)</f>
        <v>0</v>
      </c>
      <c r="J133" s="49"/>
      <c r="K133" s="78">
        <f>SUM(車種別台数表25.12:車種別台数表25.01!K133)</f>
        <v>0</v>
      </c>
      <c r="L133" s="49"/>
      <c r="M133" s="78">
        <f>SUM(車種別台数表25.12:車種別台数表25.01!M133)</f>
        <v>0</v>
      </c>
      <c r="N133" s="49"/>
      <c r="O133" s="78">
        <f>SUM(車種別台数表25.12:車種別台数表25.01!O133)</f>
        <v>0</v>
      </c>
      <c r="P133" s="49"/>
      <c r="Q133" s="78">
        <f>SUM(車種別台数表25.12:車種別台数表25.01!Q133)</f>
        <v>0</v>
      </c>
      <c r="R133" s="49"/>
      <c r="S133" s="78">
        <f>SUM(車種別台数表25.12:車種別台数表25.01!S133)</f>
        <v>0</v>
      </c>
      <c r="T133" s="49"/>
      <c r="U133" s="78">
        <f>SUM(車種別台数表25.12:車種別台数表25.01!U133)</f>
        <v>0</v>
      </c>
      <c r="V133" s="49"/>
      <c r="W133" s="78">
        <f>SUM(車種別台数表25.12:車種別台数表25.01!W133)</f>
        <v>0</v>
      </c>
      <c r="X133" s="49"/>
      <c r="Y133" s="78">
        <f>SUM(車種別台数表25.12:車種別台数表25.01!Y133)</f>
        <v>0</v>
      </c>
      <c r="Z133" s="50"/>
      <c r="AA133" s="78">
        <f>SUM(車種別台数表25.12:車種別台数表25.01!AA133)</f>
        <v>0</v>
      </c>
      <c r="AB133" s="49"/>
      <c r="AC133" s="78">
        <f>SUM(車種別台数表25.12:車種別台数表25.01!AC133)</f>
        <v>0</v>
      </c>
      <c r="AD133" s="79"/>
      <c r="AE133" s="86" t="s">
        <v>112</v>
      </c>
      <c r="AF133" s="72"/>
    </row>
    <row r="134" spans="1:32" ht="15.75" customHeight="1">
      <c r="A134" s="89"/>
      <c r="B134" s="49"/>
      <c r="C134" s="78">
        <f>SUM(車種別台数表25.12:車種別台数表25.01!C134)</f>
        <v>0</v>
      </c>
      <c r="D134" s="49"/>
      <c r="E134" s="78">
        <f>SUM(車種別台数表25.12:車種別台数表25.01!E134)</f>
        <v>0</v>
      </c>
      <c r="F134" s="49"/>
      <c r="G134" s="78">
        <f>SUM(車種別台数表25.12:車種別台数表25.01!G134)</f>
        <v>0</v>
      </c>
      <c r="H134" s="49"/>
      <c r="I134" s="78">
        <f>SUM(車種別台数表25.12:車種別台数表25.01!I134)</f>
        <v>0</v>
      </c>
      <c r="J134" s="49"/>
      <c r="K134" s="78">
        <f>SUM(車種別台数表25.12:車種別台数表25.01!K134)</f>
        <v>0</v>
      </c>
      <c r="L134" s="49"/>
      <c r="M134" s="78">
        <f>SUM(車種別台数表25.12:車種別台数表25.01!M134)</f>
        <v>0</v>
      </c>
      <c r="N134" s="49"/>
      <c r="O134" s="78">
        <f>SUM(車種別台数表25.12:車種別台数表25.01!O134)</f>
        <v>0</v>
      </c>
      <c r="P134" s="49"/>
      <c r="Q134" s="78">
        <f>SUM(車種別台数表25.12:車種別台数表25.01!Q134)</f>
        <v>0</v>
      </c>
      <c r="R134" s="49"/>
      <c r="S134" s="78">
        <f>SUM(車種別台数表25.12:車種別台数表25.01!S134)</f>
        <v>0</v>
      </c>
      <c r="T134" s="49"/>
      <c r="U134" s="78">
        <f>SUM(車種別台数表25.12:車種別台数表25.01!U134)</f>
        <v>0</v>
      </c>
      <c r="V134" s="49"/>
      <c r="W134" s="78">
        <f>SUM(車種別台数表25.12:車種別台数表25.01!W134)</f>
        <v>0</v>
      </c>
      <c r="X134" s="49"/>
      <c r="Y134" s="78">
        <f>SUM(車種別台数表25.12:車種別台数表25.01!Y134)</f>
        <v>0</v>
      </c>
      <c r="Z134" s="50"/>
      <c r="AA134" s="78">
        <f>SUM(車種別台数表25.12:車種別台数表25.01!AA134)</f>
        <v>0</v>
      </c>
      <c r="AB134" s="49"/>
      <c r="AC134" s="78">
        <f>SUM(車種別台数表25.12:車種別台数表25.01!AC134)</f>
        <v>0</v>
      </c>
      <c r="AD134" s="79"/>
      <c r="AE134" s="90"/>
      <c r="AF134" s="72"/>
    </row>
    <row r="135" spans="1:32" ht="15.75" customHeight="1">
      <c r="A135" s="89"/>
      <c r="B135" s="49"/>
      <c r="C135" s="78">
        <f>SUM(車種別台数表25.12:車種別台数表25.01!C135)</f>
        <v>0</v>
      </c>
      <c r="D135" s="49"/>
      <c r="E135" s="78">
        <f>SUM(車種別台数表25.12:車種別台数表25.01!E135)</f>
        <v>0</v>
      </c>
      <c r="F135" s="49"/>
      <c r="G135" s="78">
        <f>SUM(車種別台数表25.12:車種別台数表25.01!G135)</f>
        <v>0</v>
      </c>
      <c r="H135" s="49"/>
      <c r="I135" s="78">
        <f>SUM(車種別台数表25.12:車種別台数表25.01!I135)</f>
        <v>0</v>
      </c>
      <c r="J135" s="49"/>
      <c r="K135" s="78">
        <f>SUM(車種別台数表25.12:車種別台数表25.01!K135)</f>
        <v>0</v>
      </c>
      <c r="L135" s="49"/>
      <c r="M135" s="78">
        <f>SUM(車種別台数表25.12:車種別台数表25.01!M135)</f>
        <v>0</v>
      </c>
      <c r="N135" s="49"/>
      <c r="O135" s="78">
        <f>SUM(車種別台数表25.12:車種別台数表25.01!O135)</f>
        <v>0</v>
      </c>
      <c r="P135" s="49"/>
      <c r="Q135" s="78">
        <f>SUM(車種別台数表25.12:車種別台数表25.01!Q135)</f>
        <v>0</v>
      </c>
      <c r="R135" s="49"/>
      <c r="S135" s="78">
        <f>SUM(車種別台数表25.12:車種別台数表25.01!S135)</f>
        <v>0</v>
      </c>
      <c r="T135" s="49"/>
      <c r="U135" s="78">
        <f>SUM(車種別台数表25.12:車種別台数表25.01!U135)</f>
        <v>0</v>
      </c>
      <c r="V135" s="49"/>
      <c r="W135" s="78">
        <f>SUM(車種別台数表25.12:車種別台数表25.01!W135)</f>
        <v>0</v>
      </c>
      <c r="X135" s="49"/>
      <c r="Y135" s="78">
        <f>SUM(車種別台数表25.12:車種別台数表25.01!Y135)</f>
        <v>0</v>
      </c>
      <c r="Z135" s="50"/>
      <c r="AA135" s="78">
        <f>SUM(車種別台数表25.12:車種別台数表25.01!AA135)</f>
        <v>0</v>
      </c>
      <c r="AB135" s="49"/>
      <c r="AC135" s="78">
        <f>SUM(車種別台数表25.12:車種別台数表25.01!AC135)</f>
        <v>0</v>
      </c>
      <c r="AD135" s="79"/>
      <c r="AE135" s="90"/>
      <c r="AF135" s="72"/>
    </row>
    <row r="136" spans="1:32" ht="15.75" customHeight="1">
      <c r="A136" s="89"/>
      <c r="B136" s="49"/>
      <c r="C136" s="78">
        <f>SUM(車種別台数表25.12:車種別台数表25.01!C136)</f>
        <v>0</v>
      </c>
      <c r="D136" s="49"/>
      <c r="E136" s="78">
        <f>SUM(車種別台数表25.12:車種別台数表25.01!E136)</f>
        <v>0</v>
      </c>
      <c r="F136" s="49"/>
      <c r="G136" s="78">
        <f>SUM(車種別台数表25.12:車種別台数表25.01!G136)</f>
        <v>0</v>
      </c>
      <c r="H136" s="49"/>
      <c r="I136" s="78">
        <f>SUM(車種別台数表25.12:車種別台数表25.01!I136)</f>
        <v>0</v>
      </c>
      <c r="J136" s="49"/>
      <c r="K136" s="78">
        <f>SUM(車種別台数表25.12:車種別台数表25.01!K136)</f>
        <v>0</v>
      </c>
      <c r="L136" s="49"/>
      <c r="M136" s="78">
        <f>SUM(車種別台数表25.12:車種別台数表25.01!M136)</f>
        <v>0</v>
      </c>
      <c r="N136" s="49"/>
      <c r="O136" s="78">
        <f>SUM(車種別台数表25.12:車種別台数表25.01!O136)</f>
        <v>0</v>
      </c>
      <c r="P136" s="49"/>
      <c r="Q136" s="78">
        <f>SUM(車種別台数表25.12:車種別台数表25.01!Q136)</f>
        <v>0</v>
      </c>
      <c r="R136" s="49"/>
      <c r="S136" s="78">
        <f>SUM(車種別台数表25.12:車種別台数表25.01!S136)</f>
        <v>0</v>
      </c>
      <c r="T136" s="49"/>
      <c r="U136" s="78">
        <f>SUM(車種別台数表25.12:車種別台数表25.01!U136)</f>
        <v>0</v>
      </c>
      <c r="V136" s="49"/>
      <c r="W136" s="78">
        <f>SUM(車種別台数表25.12:車種別台数表25.01!W136)</f>
        <v>0</v>
      </c>
      <c r="X136" s="49"/>
      <c r="Y136" s="78">
        <f>SUM(車種別台数表25.12:車種別台数表25.01!Y136)</f>
        <v>0</v>
      </c>
      <c r="Z136" s="50"/>
      <c r="AA136" s="78">
        <f>SUM(車種別台数表25.12:車種別台数表25.01!AA136)</f>
        <v>0</v>
      </c>
      <c r="AB136" s="49"/>
      <c r="AC136" s="78">
        <f>SUM(車種別台数表25.12:車種別台数表25.01!AC136)</f>
        <v>0</v>
      </c>
      <c r="AD136" s="79"/>
      <c r="AE136" s="90"/>
      <c r="AF136" s="72"/>
    </row>
    <row r="137" spans="1:32" ht="15.75" customHeight="1">
      <c r="A137" s="89"/>
      <c r="B137" s="49"/>
      <c r="C137" s="78">
        <f>SUM(車種別台数表25.12:車種別台数表25.01!C137)</f>
        <v>0</v>
      </c>
      <c r="D137" s="49"/>
      <c r="E137" s="78">
        <f>SUM(車種別台数表25.12:車種別台数表25.01!E137)</f>
        <v>0</v>
      </c>
      <c r="F137" s="49"/>
      <c r="G137" s="78">
        <f>SUM(車種別台数表25.12:車種別台数表25.01!G137)</f>
        <v>0</v>
      </c>
      <c r="H137" s="49"/>
      <c r="I137" s="78">
        <f>SUM(車種別台数表25.12:車種別台数表25.01!I137)</f>
        <v>0</v>
      </c>
      <c r="J137" s="49"/>
      <c r="K137" s="78">
        <f>SUM(車種別台数表25.12:車種別台数表25.01!K137)</f>
        <v>0</v>
      </c>
      <c r="L137" s="49"/>
      <c r="M137" s="78">
        <f>SUM(車種別台数表25.12:車種別台数表25.01!M137)</f>
        <v>0</v>
      </c>
      <c r="N137" s="49"/>
      <c r="O137" s="78">
        <f>SUM(車種別台数表25.12:車種別台数表25.01!O137)</f>
        <v>0</v>
      </c>
      <c r="P137" s="49"/>
      <c r="Q137" s="78">
        <f>SUM(車種別台数表25.12:車種別台数表25.01!Q137)</f>
        <v>0</v>
      </c>
      <c r="R137" s="49"/>
      <c r="S137" s="78">
        <f>SUM(車種別台数表25.12:車種別台数表25.01!S137)</f>
        <v>0</v>
      </c>
      <c r="T137" s="49"/>
      <c r="U137" s="78">
        <f>SUM(車種別台数表25.12:車種別台数表25.01!U137)</f>
        <v>0</v>
      </c>
      <c r="V137" s="49"/>
      <c r="W137" s="78">
        <f>SUM(車種別台数表25.12:車種別台数表25.01!W137)</f>
        <v>0</v>
      </c>
      <c r="X137" s="49"/>
      <c r="Y137" s="78">
        <f>SUM(車種別台数表25.12:車種別台数表25.01!Y137)</f>
        <v>0</v>
      </c>
      <c r="Z137" s="50"/>
      <c r="AA137" s="78">
        <f>SUM(車種別台数表25.12:車種別台数表25.01!AA137)</f>
        <v>0</v>
      </c>
      <c r="AB137" s="49"/>
      <c r="AC137" s="78">
        <f>SUM(車種別台数表25.12:車種別台数表25.01!AC137)</f>
        <v>0</v>
      </c>
      <c r="AD137" s="79"/>
      <c r="AE137" s="90"/>
      <c r="AF137" s="72"/>
    </row>
    <row r="138" spans="1:32" ht="15.75" customHeight="1">
      <c r="A138" s="89"/>
      <c r="B138" s="49"/>
      <c r="C138" s="78">
        <f>SUM(車種別台数表25.12:車種別台数表25.01!C138)</f>
        <v>0</v>
      </c>
      <c r="D138" s="49"/>
      <c r="E138" s="78">
        <f>SUM(車種別台数表25.12:車種別台数表25.01!E138)</f>
        <v>0</v>
      </c>
      <c r="F138" s="49"/>
      <c r="G138" s="78">
        <f>SUM(車種別台数表25.12:車種別台数表25.01!G138)</f>
        <v>0</v>
      </c>
      <c r="H138" s="49"/>
      <c r="I138" s="78">
        <f>SUM(車種別台数表25.12:車種別台数表25.01!I138)</f>
        <v>0</v>
      </c>
      <c r="J138" s="49"/>
      <c r="K138" s="78">
        <f>SUM(車種別台数表25.12:車種別台数表25.01!K138)</f>
        <v>0</v>
      </c>
      <c r="L138" s="49"/>
      <c r="M138" s="78">
        <f>SUM(車種別台数表25.12:車種別台数表25.01!M138)</f>
        <v>0</v>
      </c>
      <c r="N138" s="49"/>
      <c r="O138" s="78">
        <f>SUM(車種別台数表25.12:車種別台数表25.01!O138)</f>
        <v>0</v>
      </c>
      <c r="P138" s="49"/>
      <c r="Q138" s="78">
        <f>SUM(車種別台数表25.12:車種別台数表25.01!Q138)</f>
        <v>0</v>
      </c>
      <c r="R138" s="49"/>
      <c r="S138" s="78">
        <f>SUM(車種別台数表25.12:車種別台数表25.01!S138)</f>
        <v>0</v>
      </c>
      <c r="T138" s="49"/>
      <c r="U138" s="78">
        <f>SUM(車種別台数表25.12:車種別台数表25.01!U138)</f>
        <v>0</v>
      </c>
      <c r="V138" s="50"/>
      <c r="W138" s="78">
        <f>SUM(車種別台数表25.12:車種別台数表25.01!W138)</f>
        <v>0</v>
      </c>
      <c r="X138" s="49"/>
      <c r="Y138" s="78">
        <f>SUM(車種別台数表25.12:車種別台数表25.01!Y138)</f>
        <v>0</v>
      </c>
      <c r="Z138" s="50"/>
      <c r="AA138" s="78">
        <f>SUM(車種別台数表25.12:車種別台数表25.01!AA138)</f>
        <v>0</v>
      </c>
      <c r="AB138" s="49"/>
      <c r="AC138" s="78">
        <f>SUM(車種別台数表25.12:車種別台数表25.01!AC138)</f>
        <v>0</v>
      </c>
      <c r="AD138" s="79"/>
      <c r="AE138" s="90"/>
      <c r="AF138" s="72"/>
    </row>
    <row r="139" spans="1:32" ht="15.75" customHeight="1">
      <c r="A139" s="89"/>
      <c r="B139" s="49"/>
      <c r="C139" s="78">
        <f>SUM(車種別台数表25.12:車種別台数表25.01!C139)</f>
        <v>0</v>
      </c>
      <c r="D139" s="49"/>
      <c r="E139" s="78">
        <f>SUM(車種別台数表25.12:車種別台数表25.01!E139)</f>
        <v>0</v>
      </c>
      <c r="F139" s="49"/>
      <c r="G139" s="78">
        <f>SUM(車種別台数表25.12:車種別台数表25.01!G139)</f>
        <v>0</v>
      </c>
      <c r="H139" s="49"/>
      <c r="I139" s="78">
        <f>SUM(車種別台数表25.12:車種別台数表25.01!I139)</f>
        <v>0</v>
      </c>
      <c r="J139" s="49"/>
      <c r="K139" s="78">
        <f>SUM(車種別台数表25.12:車種別台数表25.01!K139)</f>
        <v>0</v>
      </c>
      <c r="L139" s="49"/>
      <c r="M139" s="78">
        <f>SUM(車種別台数表25.12:車種別台数表25.01!M139)</f>
        <v>0</v>
      </c>
      <c r="N139" s="49"/>
      <c r="O139" s="78">
        <f>SUM(車種別台数表25.12:車種別台数表25.01!O139)</f>
        <v>0</v>
      </c>
      <c r="P139" s="49"/>
      <c r="Q139" s="78">
        <f>SUM(車種別台数表25.12:車種別台数表25.01!Q139)</f>
        <v>0</v>
      </c>
      <c r="R139" s="49"/>
      <c r="S139" s="78">
        <f>SUM(車種別台数表25.12:車種別台数表25.01!S139)</f>
        <v>0</v>
      </c>
      <c r="T139" s="49"/>
      <c r="U139" s="78">
        <f>SUM(車種別台数表25.12:車種別台数表25.01!U139)</f>
        <v>0</v>
      </c>
      <c r="V139" s="52"/>
      <c r="W139" s="78">
        <f>SUM(車種別台数表25.12:車種別台数表25.01!W139)</f>
        <v>0</v>
      </c>
      <c r="X139" s="49"/>
      <c r="Y139" s="78">
        <f>SUM(車種別台数表25.12:車種別台数表25.01!Y139)</f>
        <v>0</v>
      </c>
      <c r="Z139" s="50"/>
      <c r="AA139" s="78">
        <f>SUM(車種別台数表25.12:車種別台数表25.01!AA139)</f>
        <v>0</v>
      </c>
      <c r="AB139" s="49"/>
      <c r="AC139" s="78">
        <f>SUM(車種別台数表25.12:車種別台数表25.01!AC139)</f>
        <v>0</v>
      </c>
      <c r="AD139" s="79"/>
      <c r="AE139" s="90"/>
      <c r="AF139" s="72"/>
    </row>
    <row r="140" spans="1:32" ht="15.75" customHeight="1">
      <c r="A140" s="89"/>
      <c r="B140" s="49"/>
      <c r="C140" s="78">
        <f>SUM(車種別台数表25.12:車種別台数表25.01!C140)</f>
        <v>0</v>
      </c>
      <c r="D140" s="49"/>
      <c r="E140" s="78">
        <f>SUM(車種別台数表25.12:車種別台数表25.01!E140)</f>
        <v>0</v>
      </c>
      <c r="F140" s="49"/>
      <c r="G140" s="78">
        <f>SUM(車種別台数表25.12:車種別台数表25.01!G140)</f>
        <v>0</v>
      </c>
      <c r="H140" s="49"/>
      <c r="I140" s="78">
        <f>SUM(車種別台数表25.12:車種別台数表25.01!I140)</f>
        <v>0</v>
      </c>
      <c r="J140" s="49"/>
      <c r="K140" s="78">
        <f>SUM(車種別台数表25.12:車種別台数表25.01!K140)</f>
        <v>0</v>
      </c>
      <c r="L140" s="49"/>
      <c r="M140" s="78">
        <f>SUM(車種別台数表25.12:車種別台数表25.01!M140)</f>
        <v>0</v>
      </c>
      <c r="N140" s="49"/>
      <c r="O140" s="78">
        <f>SUM(車種別台数表25.12:車種別台数表25.01!O140)</f>
        <v>0</v>
      </c>
      <c r="P140" s="49"/>
      <c r="Q140" s="78">
        <f>SUM(車種別台数表25.12:車種別台数表25.01!Q140)</f>
        <v>0</v>
      </c>
      <c r="R140" s="49"/>
      <c r="S140" s="78">
        <f>SUM(車種別台数表25.12:車種別台数表25.01!S140)</f>
        <v>0</v>
      </c>
      <c r="T140" s="49"/>
      <c r="U140" s="78">
        <f>SUM(車種別台数表25.12:車種別台数表25.01!U140)</f>
        <v>0</v>
      </c>
      <c r="V140" s="50"/>
      <c r="W140" s="78">
        <f>SUM(車種別台数表25.12:車種別台数表25.01!W140)</f>
        <v>0</v>
      </c>
      <c r="X140" s="49"/>
      <c r="Y140" s="78">
        <f>SUM(車種別台数表25.12:車種別台数表25.01!Y140)</f>
        <v>0</v>
      </c>
      <c r="Z140" s="50"/>
      <c r="AA140" s="78">
        <f>SUM(車種別台数表25.12:車種別台数表25.01!AA140)</f>
        <v>0</v>
      </c>
      <c r="AB140" s="49"/>
      <c r="AC140" s="78">
        <f>SUM(車種別台数表25.12:車種別台数表25.01!AC140)</f>
        <v>0</v>
      </c>
      <c r="AD140" s="79"/>
      <c r="AE140" s="90"/>
      <c r="AF140" s="72"/>
    </row>
    <row r="141" spans="1:32" ht="15.75" customHeight="1">
      <c r="A141" s="89"/>
      <c r="B141" s="49"/>
      <c r="C141" s="78">
        <f>SUM(車種別台数表25.12:車種別台数表25.01!C141)</f>
        <v>0</v>
      </c>
      <c r="D141" s="49"/>
      <c r="E141" s="78">
        <f>SUM(車種別台数表25.12:車種別台数表25.01!E141)</f>
        <v>0</v>
      </c>
      <c r="F141" s="49"/>
      <c r="G141" s="78">
        <f>SUM(車種別台数表25.12:車種別台数表25.01!G141)</f>
        <v>0</v>
      </c>
      <c r="H141" s="49"/>
      <c r="I141" s="78">
        <f>SUM(車種別台数表25.12:車種別台数表25.01!I141)</f>
        <v>0</v>
      </c>
      <c r="J141" s="49"/>
      <c r="K141" s="78">
        <f>SUM(車種別台数表25.12:車種別台数表25.01!K141)</f>
        <v>0</v>
      </c>
      <c r="L141" s="49"/>
      <c r="M141" s="78">
        <f>SUM(車種別台数表25.12:車種別台数表25.01!M141)</f>
        <v>0</v>
      </c>
      <c r="N141" s="50"/>
      <c r="O141" s="78">
        <f>SUM(車種別台数表25.12:車種別台数表25.01!O141)</f>
        <v>0</v>
      </c>
      <c r="P141" s="49"/>
      <c r="Q141" s="78">
        <f>SUM(車種別台数表25.12:車種別台数表25.01!Q141)</f>
        <v>0</v>
      </c>
      <c r="R141" s="49"/>
      <c r="S141" s="78">
        <f>SUM(車種別台数表25.12:車種別台数表25.01!S141)</f>
        <v>0</v>
      </c>
      <c r="T141" s="49"/>
      <c r="U141" s="78">
        <f>SUM(車種別台数表25.12:車種別台数表25.01!U141)</f>
        <v>0</v>
      </c>
      <c r="V141" s="49"/>
      <c r="W141" s="78">
        <f>SUM(車種別台数表25.12:車種別台数表25.01!W141)</f>
        <v>0</v>
      </c>
      <c r="X141" s="49"/>
      <c r="Y141" s="78">
        <f>SUM(車種別台数表25.12:車種別台数表25.01!Y141)</f>
        <v>0</v>
      </c>
      <c r="Z141" s="50"/>
      <c r="AA141" s="78">
        <f>SUM(車種別台数表25.12:車種別台数表25.01!AA141)</f>
        <v>0</v>
      </c>
      <c r="AB141" s="49"/>
      <c r="AC141" s="78">
        <f>SUM(車種別台数表25.12:車種別台数表25.01!AC141)</f>
        <v>0</v>
      </c>
      <c r="AD141" s="54" t="s">
        <v>120</v>
      </c>
      <c r="AE141" s="90"/>
      <c r="AF141" s="72"/>
    </row>
    <row r="142" spans="1:32" ht="15.75" customHeight="1">
      <c r="A142" s="89"/>
      <c r="B142" s="49"/>
      <c r="C142" s="78">
        <f>SUM(車種別台数表25.12:車種別台数表25.01!C142)</f>
        <v>0</v>
      </c>
      <c r="D142" s="49"/>
      <c r="E142" s="78">
        <f>SUM(車種別台数表25.12:車種別台数表25.01!E142)</f>
        <v>0</v>
      </c>
      <c r="F142" s="49"/>
      <c r="G142" s="78">
        <f>SUM(車種別台数表25.12:車種別台数表25.01!G142)</f>
        <v>0</v>
      </c>
      <c r="H142" s="49"/>
      <c r="I142" s="78">
        <f>SUM(車種別台数表25.12:車種別台数表25.01!I142)</f>
        <v>0</v>
      </c>
      <c r="J142" s="49"/>
      <c r="K142" s="78">
        <f>SUM(車種別台数表25.12:車種別台数表25.01!K142)</f>
        <v>0</v>
      </c>
      <c r="L142" s="49"/>
      <c r="M142" s="78">
        <f>SUM(車種別台数表25.12:車種別台数表25.01!M142)</f>
        <v>0</v>
      </c>
      <c r="N142" s="49"/>
      <c r="O142" s="78">
        <f>SUM(車種別台数表25.12:車種別台数表25.01!O142)</f>
        <v>0</v>
      </c>
      <c r="P142" s="49"/>
      <c r="Q142" s="78">
        <f>SUM(車種別台数表25.12:車種別台数表25.01!Q142)</f>
        <v>0</v>
      </c>
      <c r="R142" s="49"/>
      <c r="S142" s="78">
        <f>SUM(車種別台数表25.12:車種別台数表25.01!S142)</f>
        <v>0</v>
      </c>
      <c r="T142" s="49"/>
      <c r="U142" s="78">
        <f>SUM(車種別台数表25.12:車種別台数表25.01!U142)</f>
        <v>0</v>
      </c>
      <c r="V142" s="49"/>
      <c r="W142" s="78">
        <f>SUM(車種別台数表25.12:車種別台数表25.01!W142)</f>
        <v>0</v>
      </c>
      <c r="X142" s="49"/>
      <c r="Y142" s="78">
        <f>SUM(車種別台数表25.12:車種別台数表25.01!Y142)</f>
        <v>0</v>
      </c>
      <c r="Z142" s="50"/>
      <c r="AA142" s="78">
        <f>SUM(車種別台数表25.12:車種別台数表25.01!AA142)</f>
        <v>0</v>
      </c>
      <c r="AB142" s="49"/>
      <c r="AC142" s="78">
        <f>SUM(車種別台数表25.12:車種別台数表25.01!AC142)</f>
        <v>0</v>
      </c>
      <c r="AD142" s="91">
        <v>33724</v>
      </c>
      <c r="AE142" s="90"/>
      <c r="AF142" s="72"/>
    </row>
    <row r="143" spans="1:32" ht="15.75" customHeight="1">
      <c r="A143" s="89"/>
      <c r="B143" s="49"/>
      <c r="C143" s="78">
        <f>SUM(車種別台数表25.12:車種別台数表25.01!C143)</f>
        <v>0</v>
      </c>
      <c r="D143" s="49"/>
      <c r="E143" s="78">
        <f>SUM(車種別台数表25.12:車種別台数表25.01!E143)</f>
        <v>0</v>
      </c>
      <c r="F143" s="49"/>
      <c r="G143" s="78">
        <f>SUM(車種別台数表25.12:車種別台数表25.01!G143)</f>
        <v>0</v>
      </c>
      <c r="H143" s="49"/>
      <c r="I143" s="78">
        <f>SUM(車種別台数表25.12:車種別台数表25.01!I143)</f>
        <v>0</v>
      </c>
      <c r="J143" s="49"/>
      <c r="K143" s="78">
        <f>SUM(車種別台数表25.12:車種別台数表25.01!K143)</f>
        <v>0</v>
      </c>
      <c r="L143" s="49"/>
      <c r="M143" s="78">
        <f>SUM(車種別台数表25.12:車種別台数表25.01!M143)</f>
        <v>0</v>
      </c>
      <c r="N143" s="49"/>
      <c r="O143" s="78">
        <f>SUM(車種別台数表25.12:車種別台数表25.01!O143)</f>
        <v>0</v>
      </c>
      <c r="P143" s="49"/>
      <c r="Q143" s="78">
        <f>SUM(車種別台数表25.12:車種別台数表25.01!Q143)</f>
        <v>0</v>
      </c>
      <c r="R143" s="49"/>
      <c r="S143" s="78">
        <f>SUM(車種別台数表25.12:車種別台数表25.01!S143)</f>
        <v>0</v>
      </c>
      <c r="T143" s="56" t="s">
        <v>503</v>
      </c>
      <c r="U143" s="78">
        <f>SUM(車種別台数表25.12:車種別台数表25.01!U143)</f>
        <v>944</v>
      </c>
      <c r="V143" s="49"/>
      <c r="W143" s="78">
        <f>SUM(車種別台数表25.12:車種別台数表25.01!W143)</f>
        <v>0</v>
      </c>
      <c r="X143" s="49"/>
      <c r="Y143" s="78">
        <f>SUM(車種別台数表25.12:車種別台数表25.01!Y143)</f>
        <v>0</v>
      </c>
      <c r="Z143" s="50"/>
      <c r="AA143" s="78">
        <f>SUM(車種別台数表25.12:車種別台数表25.01!AA143)</f>
        <v>0</v>
      </c>
      <c r="AB143" s="49"/>
      <c r="AC143" s="78">
        <f>SUM(車種別台数表25.12:車種別台数表25.01!AC143)</f>
        <v>0</v>
      </c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>
        <f>SUM(車種別台数表25.12:車種別台数表25.01!C144)</f>
        <v>2</v>
      </c>
      <c r="D144" s="49" t="s">
        <v>12</v>
      </c>
      <c r="E144" s="78">
        <f>SUM(車種別台数表25.12:車種別台数表25.01!E144)</f>
        <v>0</v>
      </c>
      <c r="F144" s="49"/>
      <c r="G144" s="78">
        <f>SUM(車種別台数表25.12:車種別台数表25.01!G144)</f>
        <v>0</v>
      </c>
      <c r="H144" s="49" t="s">
        <v>12</v>
      </c>
      <c r="I144" s="78">
        <f>SUM(車種別台数表25.12:車種別台数表25.01!I144)</f>
        <v>0</v>
      </c>
      <c r="J144" s="49"/>
      <c r="K144" s="78">
        <f>SUM(車種別台数表25.12:車種別台数表25.01!K144)</f>
        <v>0</v>
      </c>
      <c r="L144" s="49" t="s">
        <v>12</v>
      </c>
      <c r="M144" s="78">
        <f>SUM(車種別台数表25.12:車種別台数表25.01!M144)</f>
        <v>0</v>
      </c>
      <c r="N144" s="49" t="s">
        <v>12</v>
      </c>
      <c r="O144" s="78">
        <f>SUM(車種別台数表25.12:車種別台数表25.01!O144)</f>
        <v>0</v>
      </c>
      <c r="P144" s="49"/>
      <c r="Q144" s="78">
        <f>SUM(車種別台数表25.12:車種別台数表25.01!Q144)</f>
        <v>0</v>
      </c>
      <c r="R144" s="49" t="s">
        <v>12</v>
      </c>
      <c r="S144" s="78">
        <f>SUM(車種別台数表25.12:車種別台数表25.01!S144)</f>
        <v>2</v>
      </c>
      <c r="T144" s="49" t="s">
        <v>12</v>
      </c>
      <c r="U144" s="78">
        <f>SUM(車種別台数表25.12:車種別台数表25.01!U144)</f>
        <v>25</v>
      </c>
      <c r="V144" s="49" t="s">
        <v>12</v>
      </c>
      <c r="W144" s="78">
        <f>SUM(車種別台数表25.12:車種別台数表25.01!W144)</f>
        <v>1</v>
      </c>
      <c r="X144" s="49"/>
      <c r="Y144" s="78">
        <f>SUM(車種別台数表25.12:車種別台数表25.01!Y144)</f>
        <v>0</v>
      </c>
      <c r="Z144" s="50" t="s">
        <v>12</v>
      </c>
      <c r="AA144" s="78">
        <f>SUM(車種別台数表25.12:車種別台数表25.01!AA144)</f>
        <v>1</v>
      </c>
      <c r="AB144" s="49" t="s">
        <v>12</v>
      </c>
      <c r="AC144" s="78">
        <f>SUM(車種別台数表25.12:車種別台数表25.01!AC144)</f>
        <v>9</v>
      </c>
      <c r="AD144" s="93">
        <f>IF(ISERROR(AD145/AD142),"",AD145/AD142)</f>
        <v>1.0647906535405052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994</v>
      </c>
      <c r="D145" s="63" t="s">
        <v>436</v>
      </c>
      <c r="E145" s="106">
        <f>SUBTOTAL(9,E120:E144)</f>
        <v>238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5905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929</v>
      </c>
      <c r="N145" s="63" t="s">
        <v>44</v>
      </c>
      <c r="O145" s="106">
        <f>SUBTOTAL(9,O120:O144)</f>
        <v>338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3166</v>
      </c>
      <c r="T145" s="63" t="s">
        <v>47</v>
      </c>
      <c r="U145" s="106">
        <f>SUBTOTAL(9,U120:U144)</f>
        <v>5811</v>
      </c>
      <c r="V145" s="63" t="s">
        <v>48</v>
      </c>
      <c r="W145" s="106">
        <f>SUBTOTAL(9,W120:W144)</f>
        <v>18427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1</v>
      </c>
      <c r="AB145" s="63" t="s">
        <v>50</v>
      </c>
      <c r="AC145" s="106">
        <f>SUBTOTAL(9,AC120:AC144)</f>
        <v>100</v>
      </c>
      <c r="AD145" s="107">
        <f>SUM(B145:AC145)</f>
        <v>35909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1011</v>
      </c>
      <c r="D146" s="64" t="s">
        <v>437</v>
      </c>
      <c r="E146" s="109">
        <f>E25+E33+E38+E50+E119+E145</f>
        <v>5479</v>
      </c>
      <c r="F146" s="64" t="s">
        <v>125</v>
      </c>
      <c r="G146" s="109">
        <f>G25+G33+G38+G50+G119+G145</f>
        <v>2121</v>
      </c>
      <c r="H146" s="64" t="s">
        <v>270</v>
      </c>
      <c r="I146" s="109">
        <f>I25+I33+I38+I50+I119+I145</f>
        <v>18242</v>
      </c>
      <c r="J146" s="64" t="s">
        <v>271</v>
      </c>
      <c r="K146" s="109">
        <f>K25+K33+K38+K50+K119+K145</f>
        <v>4001</v>
      </c>
      <c r="L146" s="64" t="s">
        <v>272</v>
      </c>
      <c r="M146" s="109">
        <f>M25+M33+M38+M50+M119+M145</f>
        <v>5487</v>
      </c>
      <c r="N146" s="64" t="s">
        <v>126</v>
      </c>
      <c r="O146" s="109">
        <f>O25+O33+O38+O50+O119+O145</f>
        <v>2140</v>
      </c>
      <c r="P146" s="64" t="s">
        <v>127</v>
      </c>
      <c r="Q146" s="109">
        <f>Q25+Q33+Q38+Q50+Q119+Q145</f>
        <v>2049</v>
      </c>
      <c r="R146" s="64" t="s">
        <v>128</v>
      </c>
      <c r="S146" s="109">
        <f>S25+S33+S38+S50+S119+S145</f>
        <v>12400</v>
      </c>
      <c r="T146" s="64" t="s">
        <v>273</v>
      </c>
      <c r="U146" s="109">
        <f>U25+U33+U38+U50+U119+U145</f>
        <v>7158</v>
      </c>
      <c r="V146" s="64" t="s">
        <v>274</v>
      </c>
      <c r="W146" s="109">
        <f>W25+W33+W38+W50+W119+W145</f>
        <v>60191</v>
      </c>
      <c r="X146" s="64" t="s">
        <v>277</v>
      </c>
      <c r="Y146" s="109">
        <f>Y25+Y33+Y38+Y50+Y119+Y145</f>
        <v>539</v>
      </c>
      <c r="Z146" s="64" t="s">
        <v>129</v>
      </c>
      <c r="AA146" s="109">
        <f>AA25+AA33+AA38+AA50+AA119+AA145</f>
        <v>901</v>
      </c>
      <c r="AB146" s="64" t="s">
        <v>130</v>
      </c>
      <c r="AC146" s="109">
        <f>AC25+AC33+AC38+AC50+AC119+AC145</f>
        <v>11137</v>
      </c>
      <c r="AD146" s="110">
        <f>SUM(C146:AC146)</f>
        <v>132856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773</v>
      </c>
      <c r="D148" s="65" t="s">
        <v>438</v>
      </c>
      <c r="E148" s="114">
        <v>5311</v>
      </c>
      <c r="F148" s="65" t="s">
        <v>133</v>
      </c>
      <c r="G148" s="114">
        <v>2394</v>
      </c>
      <c r="H148" s="65" t="s">
        <v>134</v>
      </c>
      <c r="I148" s="114">
        <v>20450</v>
      </c>
      <c r="J148" s="65" t="s">
        <v>135</v>
      </c>
      <c r="K148" s="114">
        <v>3418</v>
      </c>
      <c r="L148" s="66" t="s">
        <v>136</v>
      </c>
      <c r="M148" s="114">
        <v>4987</v>
      </c>
      <c r="N148" s="66" t="s">
        <v>137</v>
      </c>
      <c r="O148" s="114">
        <v>1609</v>
      </c>
      <c r="P148" s="66" t="s">
        <v>138</v>
      </c>
      <c r="Q148" s="114">
        <v>2500</v>
      </c>
      <c r="R148" s="66" t="s">
        <v>139</v>
      </c>
      <c r="S148" s="114">
        <v>14672</v>
      </c>
      <c r="T148" s="65" t="s">
        <v>140</v>
      </c>
      <c r="U148" s="114">
        <v>5787</v>
      </c>
      <c r="V148" s="65" t="s">
        <v>141</v>
      </c>
      <c r="W148" s="114">
        <v>60356</v>
      </c>
      <c r="X148" s="66" t="s">
        <v>276</v>
      </c>
      <c r="Y148" s="114">
        <v>502</v>
      </c>
      <c r="Z148" s="65" t="s">
        <v>142</v>
      </c>
      <c r="AA148" s="114">
        <v>828</v>
      </c>
      <c r="AB148" s="65" t="s">
        <v>143</v>
      </c>
      <c r="AC148" s="114">
        <v>10628</v>
      </c>
      <c r="AD148" s="115">
        <f>SUM(C148:AC148)</f>
        <v>134215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7">
        <f>IF(ISERROR(C146/C148),"-",C146/C148)</f>
        <v>1.3078913324708927</v>
      </c>
      <c r="C149" s="318"/>
      <c r="D149" s="317">
        <f>IF(ISERROR(E146/E148),"-",E146/E148)</f>
        <v>1.031632460930145</v>
      </c>
      <c r="E149" s="318"/>
      <c r="F149" s="317">
        <f>IF(ISERROR(G146/G148),"-",G146/G148)</f>
        <v>0.88596491228070173</v>
      </c>
      <c r="G149" s="318"/>
      <c r="H149" s="317">
        <f>IF(ISERROR(I146/I148),"-",I146/I148)</f>
        <v>0.89202933985330068</v>
      </c>
      <c r="I149" s="318"/>
      <c r="J149" s="317">
        <f>IF(ISERROR(K146/K148),"-",K146/K148)</f>
        <v>1.1705675833820948</v>
      </c>
      <c r="K149" s="318"/>
      <c r="L149" s="317">
        <f>IF(ISERROR(M146/M148),"-",M146/M148)</f>
        <v>1.1002606777621817</v>
      </c>
      <c r="M149" s="318"/>
      <c r="N149" s="317">
        <f>IF(ISERROR(O146/O148),"-",O146/O148)</f>
        <v>1.3300186451211933</v>
      </c>
      <c r="O149" s="318"/>
      <c r="P149" s="317">
        <f>IF(ISERROR(Q146/Q148),"-",Q146/Q148)</f>
        <v>0.8196</v>
      </c>
      <c r="Q149" s="318"/>
      <c r="R149" s="317">
        <f>IF(ISERROR(S146/S148),"-",S146/S148)</f>
        <v>0.84514721919302072</v>
      </c>
      <c r="S149" s="318"/>
      <c r="T149" s="317">
        <f>IF(ISERROR(U146/U148),"-",U146/U148)</f>
        <v>1.2369103162260238</v>
      </c>
      <c r="U149" s="318"/>
      <c r="V149" s="317">
        <f>IF(ISERROR(W146/W148),"-",W146/W148)</f>
        <v>0.99726622042547552</v>
      </c>
      <c r="W149" s="318"/>
      <c r="X149" s="317">
        <f>IF(ISERROR(Y146/Y148),"-",Y146/Y148)</f>
        <v>1.0737051792828685</v>
      </c>
      <c r="Y149" s="318"/>
      <c r="Z149" s="317">
        <f>IF(ISERROR(AA146/AA148),"-",AA146/AA148)</f>
        <v>1.0881642512077294</v>
      </c>
      <c r="AA149" s="318"/>
      <c r="AB149" s="317">
        <f>IF(ISERROR(AC146/AC148),"-",AC146/AC148)</f>
        <v>1.0478923598042906</v>
      </c>
      <c r="AC149" s="318"/>
      <c r="AD149" s="118">
        <f>IF(ISERROR(AD146/AD148),"-",AD146/AD148)</f>
        <v>0.98987445516521999</v>
      </c>
      <c r="AE149" s="119" t="s">
        <v>144</v>
      </c>
      <c r="AF149" s="98"/>
    </row>
    <row r="150" spans="1:32" ht="16.5" customHeight="1">
      <c r="A150" s="108" t="s">
        <v>145</v>
      </c>
      <c r="B150" s="321">
        <f>IF(ISERROR(C146/$AD$146),"-",C146/$AD$146)</f>
        <v>7.6097428795086413E-3</v>
      </c>
      <c r="C150" s="322"/>
      <c r="D150" s="321">
        <f>IF(ISERROR(E146/$AD$146),"-",E146/$AD$146)</f>
        <v>4.1240139700126452E-2</v>
      </c>
      <c r="E150" s="322"/>
      <c r="F150" s="321">
        <f>IF(ISERROR(G146/$AD$146),"-",G146/$AD$146)</f>
        <v>1.5964653459384595E-2</v>
      </c>
      <c r="G150" s="322"/>
      <c r="H150" s="321">
        <f>IF(ISERROR(I146/$AD$146),"-",I146/$AD$146)</f>
        <v>0.13730655747576323</v>
      </c>
      <c r="I150" s="322"/>
      <c r="J150" s="321">
        <f>IF(ISERROR(K146/$AD$146),"-",K146/$AD$146)</f>
        <v>3.0115312819895226E-2</v>
      </c>
      <c r="K150" s="322"/>
      <c r="L150" s="321">
        <f>IF(ISERROR(M146/$AD$146),"-",M146/$AD$146)</f>
        <v>4.1300355271873306E-2</v>
      </c>
      <c r="M150" s="322"/>
      <c r="N150" s="321">
        <f>IF(ISERROR(O146/$AD$146),"-",O146/$AD$146)</f>
        <v>1.6107665442283373E-2</v>
      </c>
      <c r="O150" s="322"/>
      <c r="P150" s="321">
        <f>IF(ISERROR(Q146/$AD$146),"-",Q146/$AD$146)</f>
        <v>1.5422713313662913E-2</v>
      </c>
      <c r="Q150" s="322"/>
      <c r="R150" s="321">
        <f>IF(ISERROR(S146/$AD$146),"-",S146/$AD$146)</f>
        <v>9.3334136207623292E-2</v>
      </c>
      <c r="S150" s="322"/>
      <c r="T150" s="321">
        <f>IF(ISERROR(U146/$AD$146),"-",U146/$AD$146)</f>
        <v>5.387788282049738E-2</v>
      </c>
      <c r="U150" s="322"/>
      <c r="V150" s="321">
        <f>IF(ISERROR(W146/$AD$146),"-",W146/$AD$146)</f>
        <v>0.45305443487685915</v>
      </c>
      <c r="W150" s="322"/>
      <c r="X150" s="321">
        <f>IF(ISERROR(Y146/$AD$146),"-",Y146/$AD$146)</f>
        <v>4.0570241464442701E-3</v>
      </c>
      <c r="Y150" s="322"/>
      <c r="Z150" s="321">
        <f>IF(ISERROR(AA146/$AD$146),"-",AA146/$AD$146)</f>
        <v>6.7817787679894017E-3</v>
      </c>
      <c r="AA150" s="322"/>
      <c r="AB150" s="321">
        <f>IF(ISERROR(AC146/$AD$146),"-",AC146/$AD$146)</f>
        <v>8.3827602818088764E-2</v>
      </c>
      <c r="AC150" s="322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134215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4"/>
      <c r="U153" s="334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2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2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X149:Y149"/>
    <mergeCell ref="B149:C149"/>
    <mergeCell ref="D149:E149"/>
    <mergeCell ref="F149:G149"/>
    <mergeCell ref="H149:I149"/>
    <mergeCell ref="J149:K149"/>
    <mergeCell ref="L149:M149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R150:S150"/>
    <mergeCell ref="T150:U150"/>
    <mergeCell ref="V150:W150"/>
    <mergeCell ref="X150:Y150"/>
    <mergeCell ref="Z150:AA150"/>
    <mergeCell ref="AB151:AD151"/>
    <mergeCell ref="T153:U153"/>
    <mergeCell ref="R154:S154"/>
    <mergeCell ref="T154:U154"/>
    <mergeCell ref="V154:W154"/>
    <mergeCell ref="R155:S155"/>
    <mergeCell ref="T155:U155"/>
    <mergeCell ref="V155:W155"/>
    <mergeCell ref="R156:S156"/>
    <mergeCell ref="Z151:AA151"/>
  </mergeCells>
  <phoneticPr fontId="3"/>
  <dataValidations count="1">
    <dataValidation type="list" allowBlank="1" showInputMessage="1" showErrorMessage="1" sqref="AD2" xr:uid="{7617976D-7816-4324-9F56-0CD95DD65FC9}">
      <formula1>年号</formula1>
    </dataValidation>
  </dataValidations>
  <hyperlinks>
    <hyperlink ref="AB151:AD151" r:id="rId1" display="kikaku@chibajihan.jp" xr:uid="{EDA22F13-1A96-4E9C-8A8B-26F6DD7C0560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45"/>
  </sheetPr>
  <dimension ref="A1:P45"/>
  <sheetViews>
    <sheetView showGridLines="0" showZeros="0" view="pageBreakPreview" zoomScaleNormal="100" workbookViewId="0">
      <pane xSplit="2" ySplit="5" topLeftCell="F13" activePane="bottomRight" state="frozen"/>
      <selection activeCell="K25" sqref="K25"/>
      <selection pane="topRight" activeCell="K25" sqref="K25"/>
      <selection pane="bottomLeft" activeCell="K25" sqref="K25"/>
      <selection pane="bottomRight" activeCell="K25" sqref="K25"/>
    </sheetView>
  </sheetViews>
  <sheetFormatPr defaultRowHeight="15.75"/>
  <cols>
    <col min="1" max="1" width="13.125" style="247" customWidth="1"/>
    <col min="2" max="2" width="6.25" style="247" customWidth="1"/>
    <col min="3" max="3" width="9.375" style="247" bestFit="1" customWidth="1"/>
    <col min="4" max="4" width="9.125" style="247" bestFit="1" customWidth="1"/>
    <col min="5" max="5" width="9.375" style="247" bestFit="1" customWidth="1"/>
    <col min="6" max="6" width="9.125" style="247" bestFit="1" customWidth="1"/>
    <col min="7" max="7" width="9.375" style="247" bestFit="1" customWidth="1"/>
    <col min="8" max="8" width="9" style="247" hidden="1" customWidth="1"/>
    <col min="9" max="9" width="9.375" style="247" bestFit="1" customWidth="1"/>
    <col min="10" max="11" width="9.375" style="247" customWidth="1"/>
    <col min="12" max="12" width="9.125" style="247" bestFit="1" customWidth="1"/>
    <col min="13" max="13" width="7.75" style="247" bestFit="1" customWidth="1"/>
    <col min="14" max="15" width="9" style="247"/>
    <col min="16" max="16" width="7.875" style="247" customWidth="1"/>
    <col min="17" max="16384" width="9" style="247"/>
  </cols>
  <sheetData>
    <row r="1" spans="1:16" ht="17.25" customHeight="1">
      <c r="A1" s="337" t="s">
        <v>191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pans="1:16">
      <c r="F2" s="247">
        <v>0</v>
      </c>
    </row>
    <row r="3" spans="1:16" ht="17.25" thickBot="1">
      <c r="A3" s="248" t="s">
        <v>192</v>
      </c>
      <c r="B3" s="248"/>
      <c r="O3" s="280" t="s">
        <v>510</v>
      </c>
      <c r="P3" s="281" t="s">
        <v>193</v>
      </c>
    </row>
    <row r="4" spans="1:16" ht="12.75" customHeight="1">
      <c r="A4" s="129"/>
      <c r="B4" s="130" t="s">
        <v>194</v>
      </c>
      <c r="C4" s="357" t="s">
        <v>195</v>
      </c>
      <c r="D4" s="357" t="s">
        <v>231</v>
      </c>
      <c r="E4" s="357" t="s">
        <v>196</v>
      </c>
      <c r="F4" s="357" t="s">
        <v>197</v>
      </c>
      <c r="G4" s="369" t="s">
        <v>198</v>
      </c>
      <c r="H4" s="131"/>
      <c r="I4" s="357" t="s">
        <v>279</v>
      </c>
      <c r="J4" s="371" t="s">
        <v>501</v>
      </c>
      <c r="K4" s="373" t="s">
        <v>199</v>
      </c>
      <c r="L4" s="351" t="s">
        <v>200</v>
      </c>
      <c r="M4" s="352"/>
      <c r="N4" s="338" t="s">
        <v>201</v>
      </c>
      <c r="O4" s="434"/>
      <c r="P4" s="435"/>
    </row>
    <row r="5" spans="1:16" ht="12.75" customHeight="1">
      <c r="A5" s="132" t="s">
        <v>232</v>
      </c>
      <c r="B5" s="133"/>
      <c r="C5" s="358"/>
      <c r="D5" s="359"/>
      <c r="E5" s="359"/>
      <c r="F5" s="359"/>
      <c r="G5" s="370"/>
      <c r="H5" s="134"/>
      <c r="I5" s="359"/>
      <c r="J5" s="372"/>
      <c r="K5" s="374"/>
      <c r="L5" s="135" t="s">
        <v>203</v>
      </c>
      <c r="M5" s="136" t="s">
        <v>233</v>
      </c>
      <c r="N5" s="137" t="s">
        <v>204</v>
      </c>
      <c r="O5" s="138" t="s">
        <v>205</v>
      </c>
      <c r="P5" s="136" t="s">
        <v>234</v>
      </c>
    </row>
    <row r="6" spans="1:16" ht="12.75" customHeight="1">
      <c r="A6" s="272" t="s">
        <v>235</v>
      </c>
      <c r="B6" s="139" t="s">
        <v>207</v>
      </c>
      <c r="C6" s="155"/>
      <c r="D6" s="155"/>
      <c r="E6" s="155"/>
      <c r="F6" s="155"/>
      <c r="G6" s="155">
        <v>138</v>
      </c>
      <c r="H6" s="156"/>
      <c r="I6" s="155"/>
      <c r="J6" s="155"/>
      <c r="K6" s="157">
        <f t="shared" ref="K6:K33" si="0">SUM(C6:J6)</f>
        <v>138</v>
      </c>
      <c r="L6" s="375">
        <v>80</v>
      </c>
      <c r="M6" s="484">
        <f>IF(ISERROR(K6/L6),"",(K6/L6))</f>
        <v>1.7250000000000001</v>
      </c>
      <c r="N6" s="365"/>
      <c r="O6" s="348"/>
      <c r="P6" s="484" t="str">
        <f>IF(ISERROR(N6/O6),"",(N6/O6))</f>
        <v/>
      </c>
    </row>
    <row r="7" spans="1:16" s="251" customFormat="1" ht="12.75" customHeight="1">
      <c r="A7" s="273"/>
      <c r="B7" s="140" t="s">
        <v>209</v>
      </c>
      <c r="C7" s="159"/>
      <c r="D7" s="159"/>
      <c r="E7" s="159"/>
      <c r="F7" s="159"/>
      <c r="G7" s="159"/>
      <c r="H7" s="160"/>
      <c r="I7" s="159"/>
      <c r="J7" s="159"/>
      <c r="K7" s="161">
        <f t="shared" si="0"/>
        <v>0</v>
      </c>
      <c r="L7" s="344"/>
      <c r="M7" s="485"/>
      <c r="N7" s="364"/>
      <c r="O7" s="342"/>
      <c r="P7" s="485"/>
    </row>
    <row r="8" spans="1:16" ht="12.75" customHeight="1">
      <c r="A8" s="274" t="s">
        <v>4</v>
      </c>
      <c r="B8" s="142" t="s">
        <v>207</v>
      </c>
      <c r="C8" s="162"/>
      <c r="D8" s="162"/>
      <c r="E8" s="162">
        <v>774</v>
      </c>
      <c r="F8" s="162"/>
      <c r="G8" s="162">
        <v>491</v>
      </c>
      <c r="H8" s="163"/>
      <c r="I8" s="162"/>
      <c r="J8" s="162"/>
      <c r="K8" s="164">
        <f t="shared" si="0"/>
        <v>1265</v>
      </c>
      <c r="L8" s="347">
        <v>1641</v>
      </c>
      <c r="M8" s="486">
        <f>IF(ISERROR(K8/L8),"",(K8/L8))</f>
        <v>0.77087141986593544</v>
      </c>
      <c r="N8" s="363"/>
      <c r="O8" s="341"/>
      <c r="P8" s="486" t="str">
        <f>IF(ISERROR(N8/O8),"",(N8/O8))</f>
        <v/>
      </c>
    </row>
    <row r="9" spans="1:16" s="251" customFormat="1" ht="12.75" customHeight="1">
      <c r="A9" s="275"/>
      <c r="B9" s="143" t="s">
        <v>209</v>
      </c>
      <c r="C9" s="159"/>
      <c r="D9" s="159"/>
      <c r="E9" s="159"/>
      <c r="F9" s="159"/>
      <c r="G9" s="159"/>
      <c r="H9" s="160"/>
      <c r="I9" s="159"/>
      <c r="J9" s="159"/>
      <c r="K9" s="161">
        <f t="shared" si="0"/>
        <v>0</v>
      </c>
      <c r="L9" s="344"/>
      <c r="M9" s="485"/>
      <c r="N9" s="364"/>
      <c r="O9" s="342"/>
      <c r="P9" s="485"/>
    </row>
    <row r="10" spans="1:16" ht="12.75" customHeight="1">
      <c r="A10" s="274" t="s">
        <v>6</v>
      </c>
      <c r="B10" s="142" t="s">
        <v>207</v>
      </c>
      <c r="C10" s="162">
        <v>2</v>
      </c>
      <c r="D10" s="162"/>
      <c r="E10" s="162">
        <v>342</v>
      </c>
      <c r="F10" s="162">
        <v>35</v>
      </c>
      <c r="G10" s="162">
        <v>64</v>
      </c>
      <c r="H10" s="163"/>
      <c r="I10" s="162"/>
      <c r="J10" s="162"/>
      <c r="K10" s="164">
        <f t="shared" si="0"/>
        <v>443</v>
      </c>
      <c r="L10" s="347">
        <v>326</v>
      </c>
      <c r="M10" s="486">
        <f>IF(ISERROR(K10/L10),"",(K10/L10))</f>
        <v>1.3588957055214723</v>
      </c>
      <c r="N10" s="363"/>
      <c r="O10" s="341"/>
      <c r="P10" s="486" t="str">
        <f>IF(ISERROR(N10/O10),"",(N10/O10))</f>
        <v/>
      </c>
    </row>
    <row r="11" spans="1:16" s="251" customFormat="1" ht="12.75" customHeight="1">
      <c r="A11" s="275"/>
      <c r="B11" s="143" t="s">
        <v>209</v>
      </c>
      <c r="C11" s="159"/>
      <c r="D11" s="159"/>
      <c r="E11" s="159"/>
      <c r="F11" s="159"/>
      <c r="G11" s="159"/>
      <c r="H11" s="160"/>
      <c r="I11" s="159"/>
      <c r="J11" s="159"/>
      <c r="K11" s="161">
        <f t="shared" si="0"/>
        <v>0</v>
      </c>
      <c r="L11" s="344"/>
      <c r="M11" s="485"/>
      <c r="N11" s="364"/>
      <c r="O11" s="342"/>
      <c r="P11" s="485"/>
    </row>
    <row r="12" spans="1:16" ht="12.75" customHeight="1">
      <c r="A12" s="274" t="s">
        <v>215</v>
      </c>
      <c r="B12" s="142" t="s">
        <v>207</v>
      </c>
      <c r="C12" s="162"/>
      <c r="D12" s="162"/>
      <c r="E12" s="162">
        <v>125</v>
      </c>
      <c r="F12" s="162"/>
      <c r="G12" s="162">
        <v>8</v>
      </c>
      <c r="H12" s="163"/>
      <c r="I12" s="162"/>
      <c r="J12" s="162"/>
      <c r="K12" s="164">
        <f t="shared" si="0"/>
        <v>133</v>
      </c>
      <c r="L12" s="347">
        <v>96</v>
      </c>
      <c r="M12" s="486">
        <f>IF(ISERROR(K12/L12),"",(K12/L12))</f>
        <v>1.3854166666666667</v>
      </c>
      <c r="N12" s="363"/>
      <c r="O12" s="341"/>
      <c r="P12" s="486" t="str">
        <f>IF(ISERROR(N12/O12),"",(N12/O12))</f>
        <v/>
      </c>
    </row>
    <row r="13" spans="1:16" s="251" customFormat="1" ht="12.75" customHeight="1">
      <c r="A13" s="275"/>
      <c r="B13" s="143" t="s">
        <v>209</v>
      </c>
      <c r="C13" s="159"/>
      <c r="D13" s="159"/>
      <c r="E13" s="159"/>
      <c r="F13" s="159"/>
      <c r="G13" s="159"/>
      <c r="H13" s="160"/>
      <c r="I13" s="159"/>
      <c r="J13" s="159"/>
      <c r="K13" s="161">
        <f t="shared" si="0"/>
        <v>0</v>
      </c>
      <c r="L13" s="344"/>
      <c r="M13" s="485"/>
      <c r="N13" s="364"/>
      <c r="O13" s="342"/>
      <c r="P13" s="485"/>
    </row>
    <row r="14" spans="1:16" ht="12.75" customHeight="1">
      <c r="A14" s="274" t="s">
        <v>218</v>
      </c>
      <c r="B14" s="142" t="s">
        <v>207</v>
      </c>
      <c r="C14" s="162">
        <v>7</v>
      </c>
      <c r="D14" s="162">
        <v>1</v>
      </c>
      <c r="E14" s="162">
        <v>671</v>
      </c>
      <c r="F14" s="162">
        <v>155</v>
      </c>
      <c r="G14" s="162">
        <v>279</v>
      </c>
      <c r="H14" s="163"/>
      <c r="I14" s="162">
        <v>28</v>
      </c>
      <c r="J14" s="162"/>
      <c r="K14" s="164">
        <f t="shared" si="0"/>
        <v>1141</v>
      </c>
      <c r="L14" s="347">
        <v>1247</v>
      </c>
      <c r="M14" s="486">
        <f>IF(ISERROR(K14/L14),"",(K14/L14))</f>
        <v>0.9149959903769046</v>
      </c>
      <c r="N14" s="363"/>
      <c r="O14" s="341"/>
      <c r="P14" s="486" t="str">
        <f>IF(ISERROR(N14/O14),"",(N14/O14))</f>
        <v/>
      </c>
    </row>
    <row r="15" spans="1:16" s="251" customFormat="1" ht="12.75" customHeight="1">
      <c r="A15" s="275"/>
      <c r="B15" s="143" t="s">
        <v>209</v>
      </c>
      <c r="C15" s="159">
        <v>1</v>
      </c>
      <c r="D15" s="159"/>
      <c r="E15" s="159">
        <v>1</v>
      </c>
      <c r="F15" s="159">
        <v>1</v>
      </c>
      <c r="G15" s="159"/>
      <c r="H15" s="160"/>
      <c r="I15" s="159"/>
      <c r="J15" s="159"/>
      <c r="K15" s="161">
        <f t="shared" si="0"/>
        <v>3</v>
      </c>
      <c r="L15" s="344"/>
      <c r="M15" s="485"/>
      <c r="N15" s="364"/>
      <c r="O15" s="342"/>
      <c r="P15" s="485"/>
    </row>
    <row r="16" spans="1:16" ht="12.75" customHeight="1">
      <c r="A16" s="274" t="s">
        <v>319</v>
      </c>
      <c r="B16" s="142" t="s">
        <v>207</v>
      </c>
      <c r="C16" s="162"/>
      <c r="D16" s="162"/>
      <c r="E16" s="162">
        <v>425</v>
      </c>
      <c r="F16" s="162"/>
      <c r="G16" s="162">
        <v>14</v>
      </c>
      <c r="H16" s="163"/>
      <c r="I16" s="162"/>
      <c r="J16" s="162"/>
      <c r="K16" s="164">
        <f t="shared" si="0"/>
        <v>439</v>
      </c>
      <c r="L16" s="347">
        <v>505</v>
      </c>
      <c r="M16" s="486">
        <f>IF(ISERROR(K16/L16),"",(K16/L16))</f>
        <v>0.8693069306930693</v>
      </c>
      <c r="N16" s="363"/>
      <c r="O16" s="341"/>
      <c r="P16" s="486" t="str">
        <f>IF(ISERROR(N16/O16),"",(N16/O16))</f>
        <v/>
      </c>
    </row>
    <row r="17" spans="1:16" s="251" customFormat="1" ht="12.75" customHeight="1">
      <c r="A17" s="275"/>
      <c r="B17" s="143" t="s">
        <v>209</v>
      </c>
      <c r="C17" s="159"/>
      <c r="D17" s="159"/>
      <c r="E17" s="159"/>
      <c r="F17" s="159"/>
      <c r="G17" s="159"/>
      <c r="H17" s="160"/>
      <c r="I17" s="159"/>
      <c r="J17" s="159"/>
      <c r="K17" s="161">
        <f t="shared" si="0"/>
        <v>0</v>
      </c>
      <c r="L17" s="344"/>
      <c r="M17" s="485"/>
      <c r="N17" s="364"/>
      <c r="O17" s="342"/>
      <c r="P17" s="485"/>
    </row>
    <row r="18" spans="1:16" ht="12.75" customHeight="1">
      <c r="A18" s="274" t="s">
        <v>10</v>
      </c>
      <c r="B18" s="142" t="s">
        <v>207</v>
      </c>
      <c r="C18" s="162"/>
      <c r="D18" s="162"/>
      <c r="E18" s="162">
        <v>45</v>
      </c>
      <c r="F18" s="162"/>
      <c r="G18" s="162">
        <v>532</v>
      </c>
      <c r="H18" s="163"/>
      <c r="I18" s="162">
        <v>3</v>
      </c>
      <c r="J18" s="162"/>
      <c r="K18" s="164">
        <f t="shared" si="0"/>
        <v>580</v>
      </c>
      <c r="L18" s="347">
        <v>540</v>
      </c>
      <c r="M18" s="486">
        <f>IF(ISERROR(K18/L18),"",(K18/L18))</f>
        <v>1.0740740740740742</v>
      </c>
      <c r="N18" s="363"/>
      <c r="O18" s="341"/>
      <c r="P18" s="486" t="str">
        <f>IF(ISERROR(N18/O18),"",(N18/O18))</f>
        <v/>
      </c>
    </row>
    <row r="19" spans="1:16" s="251" customFormat="1" ht="12.75" customHeight="1">
      <c r="A19" s="275"/>
      <c r="B19" s="143" t="s">
        <v>209</v>
      </c>
      <c r="C19" s="159"/>
      <c r="D19" s="159"/>
      <c r="E19" s="159"/>
      <c r="F19" s="159"/>
      <c r="G19" s="159"/>
      <c r="H19" s="160"/>
      <c r="I19" s="159"/>
      <c r="J19" s="159"/>
      <c r="K19" s="161">
        <f t="shared" si="0"/>
        <v>0</v>
      </c>
      <c r="L19" s="344"/>
      <c r="M19" s="485"/>
      <c r="N19" s="364"/>
      <c r="O19" s="342"/>
      <c r="P19" s="485"/>
    </row>
    <row r="20" spans="1:16" ht="12.75" customHeight="1">
      <c r="A20" s="276" t="s">
        <v>11</v>
      </c>
      <c r="B20" s="142" t="s">
        <v>207</v>
      </c>
      <c r="C20" s="165">
        <v>14</v>
      </c>
      <c r="D20" s="165">
        <v>4</v>
      </c>
      <c r="E20" s="165">
        <v>3468</v>
      </c>
      <c r="F20" s="165">
        <v>221</v>
      </c>
      <c r="G20" s="165">
        <v>1607</v>
      </c>
      <c r="H20" s="166"/>
      <c r="I20" s="165">
        <v>48</v>
      </c>
      <c r="J20" s="165"/>
      <c r="K20" s="167">
        <f t="shared" si="0"/>
        <v>5362</v>
      </c>
      <c r="L20" s="347">
        <v>5085</v>
      </c>
      <c r="M20" s="486">
        <f>IF(ISERROR(K20/L20),"",(K20/L20))</f>
        <v>1.0544739429695182</v>
      </c>
      <c r="N20" s="363"/>
      <c r="O20" s="341"/>
      <c r="P20" s="486" t="str">
        <f>IF(ISERROR(N20/O20),"",(N20/O20))</f>
        <v/>
      </c>
    </row>
    <row r="21" spans="1:16" s="251" customFormat="1" ht="12.75" customHeight="1">
      <c r="A21" s="277"/>
      <c r="B21" s="144" t="s">
        <v>209</v>
      </c>
      <c r="C21" s="168">
        <v>3</v>
      </c>
      <c r="D21" s="168">
        <v>1</v>
      </c>
      <c r="E21" s="168">
        <v>4</v>
      </c>
      <c r="F21" s="168">
        <v>1</v>
      </c>
      <c r="G21" s="168">
        <v>75</v>
      </c>
      <c r="H21" s="169"/>
      <c r="I21" s="168">
        <v>16</v>
      </c>
      <c r="J21" s="168"/>
      <c r="K21" s="170">
        <f t="shared" si="0"/>
        <v>100</v>
      </c>
      <c r="L21" s="402"/>
      <c r="M21" s="487"/>
      <c r="N21" s="404"/>
      <c r="O21" s="405"/>
      <c r="P21" s="487"/>
    </row>
    <row r="22" spans="1:16" ht="12.75" customHeight="1">
      <c r="A22" s="278" t="s">
        <v>18</v>
      </c>
      <c r="B22" s="140" t="s">
        <v>207</v>
      </c>
      <c r="C22" s="162">
        <v>108</v>
      </c>
      <c r="D22" s="162">
        <v>3</v>
      </c>
      <c r="E22" s="162"/>
      <c r="F22" s="162">
        <v>48</v>
      </c>
      <c r="G22" s="162"/>
      <c r="H22" s="163"/>
      <c r="I22" s="162">
        <v>48</v>
      </c>
      <c r="J22" s="162"/>
      <c r="K22" s="164">
        <f t="shared" si="0"/>
        <v>207</v>
      </c>
      <c r="L22" s="343">
        <v>142</v>
      </c>
      <c r="M22" s="488">
        <f>IF(ISERROR(K22/L22),"",(K22/L22))</f>
        <v>1.4577464788732395</v>
      </c>
      <c r="N22" s="391"/>
      <c r="O22" s="348"/>
      <c r="P22" s="484" t="str">
        <f>IF(ISERROR(N22/O22),"",(N22/O22))</f>
        <v/>
      </c>
    </row>
    <row r="23" spans="1:16" s="251" customFormat="1" ht="12.75" customHeight="1">
      <c r="A23" s="275"/>
      <c r="B23" s="143" t="s">
        <v>209</v>
      </c>
      <c r="C23" s="159">
        <v>45</v>
      </c>
      <c r="D23" s="159">
        <v>3</v>
      </c>
      <c r="E23" s="159"/>
      <c r="F23" s="159">
        <v>1</v>
      </c>
      <c r="G23" s="159"/>
      <c r="H23" s="160"/>
      <c r="I23" s="159">
        <v>22</v>
      </c>
      <c r="J23" s="159"/>
      <c r="K23" s="161">
        <f t="shared" si="0"/>
        <v>71</v>
      </c>
      <c r="L23" s="344"/>
      <c r="M23" s="485"/>
      <c r="N23" s="364"/>
      <c r="O23" s="342"/>
      <c r="P23" s="485"/>
    </row>
    <row r="24" spans="1:16" ht="12.75" customHeight="1">
      <c r="A24" s="274" t="s">
        <v>5</v>
      </c>
      <c r="B24" s="142" t="s">
        <v>207</v>
      </c>
      <c r="C24" s="162">
        <v>136</v>
      </c>
      <c r="D24" s="162">
        <v>14</v>
      </c>
      <c r="E24" s="162"/>
      <c r="F24" s="162">
        <v>49</v>
      </c>
      <c r="G24" s="162"/>
      <c r="H24" s="163"/>
      <c r="I24" s="162">
        <v>72</v>
      </c>
      <c r="J24" s="162"/>
      <c r="K24" s="164">
        <f t="shared" si="0"/>
        <v>271</v>
      </c>
      <c r="L24" s="347">
        <v>238</v>
      </c>
      <c r="M24" s="486">
        <f>IF(ISERROR(K24/L24),"",(K24/L24))</f>
        <v>1.1386554621848739</v>
      </c>
      <c r="N24" s="363"/>
      <c r="O24" s="341"/>
      <c r="P24" s="486" t="str">
        <f>IF(ISERROR(N24/O24),"",(N24/O24))</f>
        <v/>
      </c>
    </row>
    <row r="25" spans="1:16" s="251" customFormat="1" ht="12.75" customHeight="1">
      <c r="A25" s="275"/>
      <c r="B25" s="143" t="s">
        <v>209</v>
      </c>
      <c r="C25" s="159">
        <v>76</v>
      </c>
      <c r="D25" s="159">
        <v>14</v>
      </c>
      <c r="E25" s="159"/>
      <c r="F25" s="159">
        <v>3</v>
      </c>
      <c r="G25" s="159"/>
      <c r="H25" s="160"/>
      <c r="I25" s="159">
        <v>42</v>
      </c>
      <c r="J25" s="159"/>
      <c r="K25" s="161">
        <f t="shared" si="0"/>
        <v>135</v>
      </c>
      <c r="L25" s="344"/>
      <c r="M25" s="485"/>
      <c r="N25" s="364"/>
      <c r="O25" s="342"/>
      <c r="P25" s="485"/>
    </row>
    <row r="26" spans="1:16" ht="12.75" customHeight="1">
      <c r="A26" s="276" t="s">
        <v>8</v>
      </c>
      <c r="B26" s="142" t="s">
        <v>207</v>
      </c>
      <c r="C26" s="173">
        <v>69</v>
      </c>
      <c r="D26" s="173">
        <v>4</v>
      </c>
      <c r="E26" s="173"/>
      <c r="F26" s="173">
        <v>21</v>
      </c>
      <c r="G26" s="173"/>
      <c r="H26" s="173"/>
      <c r="I26" s="173">
        <v>12</v>
      </c>
      <c r="J26" s="174"/>
      <c r="K26" s="175">
        <f t="shared" si="0"/>
        <v>106</v>
      </c>
      <c r="L26" s="347">
        <v>79</v>
      </c>
      <c r="M26" s="486">
        <f>IF(ISERROR(K26/L26),"",(K26/L26))</f>
        <v>1.3417721518987342</v>
      </c>
      <c r="N26" s="341"/>
      <c r="O26" s="341"/>
      <c r="P26" s="486" t="str">
        <f>IF(ISERROR(N26/O26),"",(N26/O26))</f>
        <v/>
      </c>
    </row>
    <row r="27" spans="1:16" ht="12.75" customHeight="1">
      <c r="A27" s="273"/>
      <c r="B27" s="143" t="s">
        <v>209</v>
      </c>
      <c r="C27" s="176">
        <v>20</v>
      </c>
      <c r="D27" s="176">
        <v>4</v>
      </c>
      <c r="E27" s="176"/>
      <c r="F27" s="176">
        <v>3</v>
      </c>
      <c r="G27" s="176"/>
      <c r="H27" s="177"/>
      <c r="I27" s="176">
        <v>6</v>
      </c>
      <c r="J27" s="176"/>
      <c r="K27" s="178">
        <f t="shared" si="0"/>
        <v>33</v>
      </c>
      <c r="L27" s="344"/>
      <c r="M27" s="485"/>
      <c r="N27" s="342"/>
      <c r="O27" s="342"/>
      <c r="P27" s="485"/>
    </row>
    <row r="28" spans="1:16" ht="12.75" customHeight="1">
      <c r="A28" s="276" t="s">
        <v>321</v>
      </c>
      <c r="B28" s="142" t="s">
        <v>207</v>
      </c>
      <c r="C28" s="165">
        <v>30</v>
      </c>
      <c r="D28" s="165"/>
      <c r="E28" s="165"/>
      <c r="F28" s="165"/>
      <c r="G28" s="165"/>
      <c r="H28" s="166"/>
      <c r="I28" s="165">
        <v>13</v>
      </c>
      <c r="J28" s="165"/>
      <c r="K28" s="167">
        <f t="shared" si="0"/>
        <v>43</v>
      </c>
      <c r="L28" s="347">
        <v>22</v>
      </c>
      <c r="M28" s="486">
        <f>IF(ISERROR(K28/L28),"",(K28/L28))</f>
        <v>1.9545454545454546</v>
      </c>
      <c r="N28" s="363"/>
      <c r="O28" s="341"/>
      <c r="P28" s="486" t="str">
        <f>IF(ISERROR(N28/O28),"",(N28/O28))</f>
        <v/>
      </c>
    </row>
    <row r="29" spans="1:16" s="251" customFormat="1" ht="12.75" customHeight="1">
      <c r="A29" s="273"/>
      <c r="B29" s="143" t="s">
        <v>209</v>
      </c>
      <c r="C29" s="159">
        <v>24</v>
      </c>
      <c r="D29" s="159"/>
      <c r="E29" s="159"/>
      <c r="F29" s="159"/>
      <c r="G29" s="159"/>
      <c r="H29" s="160"/>
      <c r="I29" s="159">
        <v>6</v>
      </c>
      <c r="J29" s="159"/>
      <c r="K29" s="161">
        <f t="shared" si="0"/>
        <v>30</v>
      </c>
      <c r="L29" s="344"/>
      <c r="M29" s="485"/>
      <c r="N29" s="364"/>
      <c r="O29" s="342"/>
      <c r="P29" s="485"/>
    </row>
    <row r="30" spans="1:16" ht="12.75" customHeight="1">
      <c r="A30" s="279" t="s">
        <v>220</v>
      </c>
      <c r="B30" s="142" t="s">
        <v>207</v>
      </c>
      <c r="C30" s="162">
        <v>49</v>
      </c>
      <c r="D30" s="162"/>
      <c r="E30" s="162"/>
      <c r="F30" s="162">
        <v>2</v>
      </c>
      <c r="G30" s="162"/>
      <c r="H30" s="163"/>
      <c r="I30" s="162">
        <v>7</v>
      </c>
      <c r="J30" s="162">
        <v>9</v>
      </c>
      <c r="K30" s="164">
        <f t="shared" si="0"/>
        <v>67</v>
      </c>
      <c r="L30" s="347">
        <v>57</v>
      </c>
      <c r="M30" s="486">
        <f>IF(ISERROR(K30/L30),"",(K30/L30))</f>
        <v>1.1754385964912282</v>
      </c>
      <c r="N30" s="363"/>
      <c r="O30" s="341"/>
      <c r="P30" s="486" t="str">
        <f>IF(ISERROR(N30/O30),"",(N30/O30))</f>
        <v/>
      </c>
    </row>
    <row r="31" spans="1:16" s="251" customFormat="1" ht="12.75" customHeight="1">
      <c r="A31" s="279"/>
      <c r="B31" s="143" t="s">
        <v>209</v>
      </c>
      <c r="C31" s="159">
        <v>30</v>
      </c>
      <c r="D31" s="159"/>
      <c r="E31" s="159"/>
      <c r="F31" s="159"/>
      <c r="G31" s="159"/>
      <c r="H31" s="160"/>
      <c r="I31" s="159">
        <v>4</v>
      </c>
      <c r="J31" s="159"/>
      <c r="K31" s="161">
        <f t="shared" si="0"/>
        <v>34</v>
      </c>
      <c r="L31" s="344"/>
      <c r="M31" s="485"/>
      <c r="N31" s="364"/>
      <c r="O31" s="342"/>
      <c r="P31" s="485"/>
    </row>
    <row r="32" spans="1:16" ht="12.75" customHeight="1">
      <c r="A32" s="259" t="s">
        <v>13</v>
      </c>
      <c r="B32" s="140" t="s">
        <v>207</v>
      </c>
      <c r="C32" s="162">
        <v>21</v>
      </c>
      <c r="D32" s="162"/>
      <c r="E32" s="162">
        <v>967</v>
      </c>
      <c r="F32" s="162">
        <v>4</v>
      </c>
      <c r="G32" s="162">
        <v>9</v>
      </c>
      <c r="H32" s="163"/>
      <c r="I32" s="162">
        <v>11</v>
      </c>
      <c r="J32" s="162"/>
      <c r="K32" s="164">
        <f t="shared" si="0"/>
        <v>1012</v>
      </c>
      <c r="L32" s="347">
        <v>896</v>
      </c>
      <c r="M32" s="486">
        <f>IF(ISERROR(K32/L32),"",(K32/L32))</f>
        <v>1.1294642857142858</v>
      </c>
      <c r="N32" s="363"/>
      <c r="O32" s="341"/>
      <c r="P32" s="486" t="str">
        <f>IF(ISERROR(N32/O32),"",(N32/O32))</f>
        <v/>
      </c>
    </row>
    <row r="33" spans="1:16" s="251" customFormat="1" ht="12.75" customHeight="1" thickBot="1">
      <c r="A33" s="308" t="s">
        <v>221</v>
      </c>
      <c r="B33" s="140" t="s">
        <v>209</v>
      </c>
      <c r="C33" s="176">
        <v>1</v>
      </c>
      <c r="D33" s="176"/>
      <c r="E33" s="176"/>
      <c r="F33" s="176"/>
      <c r="G33" s="176"/>
      <c r="H33" s="177"/>
      <c r="I33" s="176"/>
      <c r="J33" s="176"/>
      <c r="K33" s="178">
        <f t="shared" si="0"/>
        <v>1</v>
      </c>
      <c r="L33" s="343"/>
      <c r="M33" s="488"/>
      <c r="N33" s="391"/>
      <c r="O33" s="399"/>
      <c r="P33" s="489"/>
    </row>
    <row r="34" spans="1:16" ht="12.75" customHeight="1">
      <c r="A34" s="392" t="s">
        <v>222</v>
      </c>
      <c r="B34" s="145" t="s">
        <v>207</v>
      </c>
      <c r="C34" s="179">
        <f t="shared" ref="C34:K35" si="1">C6+C8+C10+C12+C14+C16+C18+C20+C22+C24+C26+C28+C30+C32</f>
        <v>436</v>
      </c>
      <c r="D34" s="179">
        <f t="shared" si="1"/>
        <v>26</v>
      </c>
      <c r="E34" s="179">
        <f t="shared" si="1"/>
        <v>6817</v>
      </c>
      <c r="F34" s="179">
        <f t="shared" si="1"/>
        <v>535</v>
      </c>
      <c r="G34" s="179">
        <f t="shared" si="1"/>
        <v>3142</v>
      </c>
      <c r="H34" s="179">
        <f t="shared" si="1"/>
        <v>0</v>
      </c>
      <c r="I34" s="179">
        <f t="shared" si="1"/>
        <v>242</v>
      </c>
      <c r="J34" s="179">
        <f t="shared" si="1"/>
        <v>9</v>
      </c>
      <c r="K34" s="180">
        <f t="shared" si="1"/>
        <v>11207</v>
      </c>
      <c r="L34" s="389">
        <f>SUM(L6:L33)</f>
        <v>10954</v>
      </c>
      <c r="M34" s="492">
        <f>IF(ISERROR(K34/L34),"",(K34/L34))</f>
        <v>1.0230965857221106</v>
      </c>
      <c r="N34" s="396">
        <f>SUM(N6:N33)</f>
        <v>0</v>
      </c>
      <c r="O34" s="398">
        <f>SUM(O6:O33)</f>
        <v>0</v>
      </c>
      <c r="P34" s="490" t="str">
        <f>IF(ISERROR(N34/O34),"",(N34/O34))</f>
        <v/>
      </c>
    </row>
    <row r="35" spans="1:16" ht="12.75" customHeight="1" thickBot="1">
      <c r="A35" s="393"/>
      <c r="B35" s="146" t="s">
        <v>209</v>
      </c>
      <c r="C35" s="181">
        <f t="shared" si="1"/>
        <v>200</v>
      </c>
      <c r="D35" s="181">
        <f t="shared" si="1"/>
        <v>22</v>
      </c>
      <c r="E35" s="181">
        <f t="shared" si="1"/>
        <v>5</v>
      </c>
      <c r="F35" s="181">
        <f t="shared" si="1"/>
        <v>9</v>
      </c>
      <c r="G35" s="181">
        <f t="shared" si="1"/>
        <v>75</v>
      </c>
      <c r="H35" s="181">
        <f t="shared" si="1"/>
        <v>0</v>
      </c>
      <c r="I35" s="181">
        <f t="shared" si="1"/>
        <v>96</v>
      </c>
      <c r="J35" s="181">
        <f t="shared" si="1"/>
        <v>0</v>
      </c>
      <c r="K35" s="182">
        <f t="shared" si="1"/>
        <v>407</v>
      </c>
      <c r="L35" s="390"/>
      <c r="M35" s="489"/>
      <c r="N35" s="397"/>
      <c r="O35" s="399"/>
      <c r="P35" s="491"/>
    </row>
    <row r="36" spans="1:16" ht="12.75" customHeight="1">
      <c r="A36" s="379" t="s">
        <v>223</v>
      </c>
      <c r="B36" s="380"/>
      <c r="C36" s="171">
        <v>372</v>
      </c>
      <c r="D36" s="171">
        <v>41</v>
      </c>
      <c r="E36" s="171">
        <v>6782</v>
      </c>
      <c r="F36" s="171">
        <v>615</v>
      </c>
      <c r="G36" s="171">
        <v>2877</v>
      </c>
      <c r="H36" s="183"/>
      <c r="I36" s="171">
        <v>240</v>
      </c>
      <c r="J36" s="171">
        <v>27</v>
      </c>
      <c r="K36" s="184">
        <f>SUM(C36:J36)</f>
        <v>10954</v>
      </c>
      <c r="L36" s="185"/>
      <c r="M36" s="305"/>
      <c r="N36" s="187"/>
      <c r="O36" s="188"/>
      <c r="P36" s="189"/>
    </row>
    <row r="37" spans="1:16" ht="12.75" customHeight="1">
      <c r="A37" s="381" t="s">
        <v>224</v>
      </c>
      <c r="B37" s="382"/>
      <c r="C37" s="267">
        <f t="shared" ref="C37:K37" si="2">IF(ISERROR(C34/C36),"",(C34/C36))</f>
        <v>1.1720430107526882</v>
      </c>
      <c r="D37" s="267">
        <f t="shared" si="2"/>
        <v>0.63414634146341464</v>
      </c>
      <c r="E37" s="267">
        <f t="shared" si="2"/>
        <v>1.0051607195517547</v>
      </c>
      <c r="F37" s="267">
        <f t="shared" si="2"/>
        <v>0.86991869918699183</v>
      </c>
      <c r="G37" s="267">
        <f t="shared" si="2"/>
        <v>1.0921098366353841</v>
      </c>
      <c r="H37" s="267" t="str">
        <f t="shared" si="2"/>
        <v/>
      </c>
      <c r="I37" s="267">
        <f t="shared" si="2"/>
        <v>1.0083333333333333</v>
      </c>
      <c r="J37" s="267">
        <f t="shared" si="2"/>
        <v>0.33333333333333331</v>
      </c>
      <c r="K37" s="268">
        <f t="shared" si="2"/>
        <v>1.0230965857221106</v>
      </c>
      <c r="L37" s="190"/>
      <c r="M37" s="306"/>
      <c r="N37" s="192"/>
      <c r="O37" s="193"/>
      <c r="P37" s="190"/>
    </row>
    <row r="38" spans="1:16" ht="12.75" customHeight="1">
      <c r="A38" s="385" t="s">
        <v>225</v>
      </c>
      <c r="B38" s="386"/>
      <c r="C38" s="158">
        <v>623</v>
      </c>
      <c r="D38" s="158">
        <v>39</v>
      </c>
      <c r="E38" s="158">
        <v>6032</v>
      </c>
      <c r="F38" s="158">
        <v>598</v>
      </c>
      <c r="G38" s="158">
        <v>2268</v>
      </c>
      <c r="H38" s="194"/>
      <c r="I38" s="158">
        <v>264</v>
      </c>
      <c r="J38" s="158">
        <v>8</v>
      </c>
      <c r="K38" s="195">
        <f>SUM(C38:J38)</f>
        <v>9832</v>
      </c>
      <c r="L38" s="196"/>
      <c r="M38" s="197"/>
      <c r="N38" s="198"/>
      <c r="O38" s="199"/>
      <c r="P38" s="200"/>
    </row>
    <row r="39" spans="1:16" ht="12.75" customHeight="1">
      <c r="A39" s="381" t="s">
        <v>226</v>
      </c>
      <c r="B39" s="382"/>
      <c r="C39" s="267">
        <f t="shared" ref="C39:K39" si="3">IF(ISERROR(C34/C38),"",(C34/C38))</f>
        <v>0.6998394863563403</v>
      </c>
      <c r="D39" s="267">
        <f t="shared" si="3"/>
        <v>0.66666666666666663</v>
      </c>
      <c r="E39" s="267">
        <f t="shared" si="3"/>
        <v>1.1301392572944298</v>
      </c>
      <c r="F39" s="267">
        <f t="shared" si="3"/>
        <v>0.89464882943143809</v>
      </c>
      <c r="G39" s="267">
        <f t="shared" si="3"/>
        <v>1.3853615520282188</v>
      </c>
      <c r="H39" s="267" t="str">
        <f t="shared" si="3"/>
        <v/>
      </c>
      <c r="I39" s="267">
        <f t="shared" si="3"/>
        <v>0.91666666666666663</v>
      </c>
      <c r="J39" s="267">
        <f t="shared" si="3"/>
        <v>1.125</v>
      </c>
      <c r="K39" s="268">
        <f t="shared" si="3"/>
        <v>1.1398494711147273</v>
      </c>
      <c r="L39" s="201"/>
      <c r="M39" s="191"/>
      <c r="N39" s="202"/>
      <c r="O39" s="193"/>
      <c r="P39" s="190"/>
    </row>
    <row r="40" spans="1:16" ht="12.75" customHeight="1">
      <c r="A40" s="385" t="s">
        <v>227</v>
      </c>
      <c r="B40" s="386"/>
      <c r="C40" s="203">
        <v>436</v>
      </c>
      <c r="D40" s="158">
        <v>26</v>
      </c>
      <c r="E40" s="158">
        <v>6817</v>
      </c>
      <c r="F40" s="158">
        <v>535</v>
      </c>
      <c r="G40" s="158">
        <v>3142</v>
      </c>
      <c r="H40" s="194"/>
      <c r="I40" s="158">
        <v>242</v>
      </c>
      <c r="J40" s="158">
        <v>9</v>
      </c>
      <c r="K40" s="195">
        <f>SUM(C40:J40)</f>
        <v>11207</v>
      </c>
      <c r="L40" s="204"/>
      <c r="M40" s="197"/>
      <c r="N40" s="198"/>
      <c r="O40" s="199"/>
      <c r="P40" s="200"/>
    </row>
    <row r="41" spans="1:16" ht="12.75" customHeight="1">
      <c r="A41" s="379" t="s">
        <v>228</v>
      </c>
      <c r="B41" s="380"/>
      <c r="C41" s="171">
        <v>372</v>
      </c>
      <c r="D41" s="171">
        <v>41</v>
      </c>
      <c r="E41" s="171">
        <v>6782</v>
      </c>
      <c r="F41" s="171">
        <v>615</v>
      </c>
      <c r="G41" s="171">
        <v>2877</v>
      </c>
      <c r="H41" s="183"/>
      <c r="I41" s="171">
        <v>240</v>
      </c>
      <c r="J41" s="171">
        <v>27</v>
      </c>
      <c r="K41" s="205">
        <f>SUM(C41:J41)</f>
        <v>10954</v>
      </c>
      <c r="L41" s="206"/>
      <c r="M41" s="186"/>
      <c r="N41" s="187"/>
      <c r="O41" s="207"/>
      <c r="P41" s="189"/>
    </row>
    <row r="42" spans="1:16" ht="12.75" customHeight="1">
      <c r="A42" s="377" t="s">
        <v>229</v>
      </c>
      <c r="B42" s="378"/>
      <c r="C42" s="269">
        <f t="shared" ref="C42:K42" si="4">IF(ISERROR(C40/C41),"",(C40/C41))</f>
        <v>1.1720430107526882</v>
      </c>
      <c r="D42" s="269">
        <f t="shared" si="4"/>
        <v>0.63414634146341464</v>
      </c>
      <c r="E42" s="269">
        <f t="shared" si="4"/>
        <v>1.0051607195517547</v>
      </c>
      <c r="F42" s="269">
        <f t="shared" si="4"/>
        <v>0.86991869918699183</v>
      </c>
      <c r="G42" s="269">
        <f t="shared" si="4"/>
        <v>1.0921098366353841</v>
      </c>
      <c r="H42" s="269" t="str">
        <f t="shared" si="4"/>
        <v/>
      </c>
      <c r="I42" s="269">
        <f t="shared" si="4"/>
        <v>1.0083333333333333</v>
      </c>
      <c r="J42" s="269">
        <f t="shared" si="4"/>
        <v>0.33333333333333331</v>
      </c>
      <c r="K42" s="270">
        <f t="shared" si="4"/>
        <v>1.0230965857221106</v>
      </c>
      <c r="L42" s="201"/>
      <c r="M42" s="193"/>
      <c r="N42" s="202"/>
      <c r="O42" s="193"/>
      <c r="P42" s="190"/>
    </row>
    <row r="43" spans="1:16" ht="21.75" customHeight="1">
      <c r="A43" s="147"/>
      <c r="B43" s="147"/>
      <c r="C43" s="148" t="s">
        <v>502</v>
      </c>
      <c r="D43" s="127"/>
      <c r="E43" s="127"/>
      <c r="F43" s="127"/>
      <c r="G43" s="127"/>
      <c r="H43" s="127"/>
      <c r="I43" s="127"/>
      <c r="J43" s="127"/>
      <c r="K43" s="360" t="s">
        <v>451</v>
      </c>
      <c r="L43" s="360"/>
      <c r="M43" s="360"/>
      <c r="N43" s="360"/>
      <c r="O43" s="360"/>
      <c r="P43" s="360"/>
    </row>
    <row r="44" spans="1:16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</row>
    <row r="45" spans="1:16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</row>
  </sheetData>
  <sheetProtection selectLockedCells="1" selectUnlockedCells="1"/>
  <sortState xmlns:xlrd2="http://schemas.microsoft.com/office/spreadsheetml/2017/richdata2" ref="A6:P33">
    <sortCondition ref="C6:C33"/>
  </sortState>
  <mergeCells count="95">
    <mergeCell ref="A1:P1"/>
    <mergeCell ref="C4:C5"/>
    <mergeCell ref="D4:D5"/>
    <mergeCell ref="E4:E5"/>
    <mergeCell ref="F4:F5"/>
    <mergeCell ref="G4:G5"/>
    <mergeCell ref="I4:I5"/>
    <mergeCell ref="J4:J5"/>
    <mergeCell ref="K4:K5"/>
    <mergeCell ref="L4:M4"/>
    <mergeCell ref="N4:P4"/>
    <mergeCell ref="L6:L7"/>
    <mergeCell ref="M6:M7"/>
    <mergeCell ref="N6:N7"/>
    <mergeCell ref="O6:O7"/>
    <mergeCell ref="P6:P7"/>
    <mergeCell ref="L10:L11"/>
    <mergeCell ref="M10:M11"/>
    <mergeCell ref="N10:N11"/>
    <mergeCell ref="O8:O9"/>
    <mergeCell ref="P8:P9"/>
    <mergeCell ref="O10:O11"/>
    <mergeCell ref="P10:P11"/>
    <mergeCell ref="L8:L9"/>
    <mergeCell ref="M8:M9"/>
    <mergeCell ref="N8:N9"/>
    <mergeCell ref="O14:O15"/>
    <mergeCell ref="P14:P15"/>
    <mergeCell ref="L12:L13"/>
    <mergeCell ref="L14:L15"/>
    <mergeCell ref="M14:M15"/>
    <mergeCell ref="N14:N15"/>
    <mergeCell ref="M12:M13"/>
    <mergeCell ref="N12:N13"/>
    <mergeCell ref="O12:O13"/>
    <mergeCell ref="P12:P13"/>
    <mergeCell ref="L16:L17"/>
    <mergeCell ref="M16:M17"/>
    <mergeCell ref="N16:N17"/>
    <mergeCell ref="O20:O21"/>
    <mergeCell ref="P20:P21"/>
    <mergeCell ref="L18:L19"/>
    <mergeCell ref="M18:M19"/>
    <mergeCell ref="N18:N19"/>
    <mergeCell ref="O16:O17"/>
    <mergeCell ref="P16:P17"/>
    <mergeCell ref="O18:O19"/>
    <mergeCell ref="P18:P19"/>
    <mergeCell ref="O22:O23"/>
    <mergeCell ref="P22:P23"/>
    <mergeCell ref="L20:L21"/>
    <mergeCell ref="L22:L23"/>
    <mergeCell ref="M22:M23"/>
    <mergeCell ref="N22:N23"/>
    <mergeCell ref="M20:M21"/>
    <mergeCell ref="N20:N21"/>
    <mergeCell ref="L24:L25"/>
    <mergeCell ref="M24:M25"/>
    <mergeCell ref="N24:N25"/>
    <mergeCell ref="O28:O29"/>
    <mergeCell ref="P28:P29"/>
    <mergeCell ref="L26:L27"/>
    <mergeCell ref="M26:M27"/>
    <mergeCell ref="N26:N27"/>
    <mergeCell ref="O24:O25"/>
    <mergeCell ref="P24:P25"/>
    <mergeCell ref="O26:O27"/>
    <mergeCell ref="P26:P27"/>
    <mergeCell ref="O30:O31"/>
    <mergeCell ref="P30:P31"/>
    <mergeCell ref="L28:L29"/>
    <mergeCell ref="L30:L31"/>
    <mergeCell ref="M30:M31"/>
    <mergeCell ref="N30:N31"/>
    <mergeCell ref="M28:M29"/>
    <mergeCell ref="N28:N29"/>
    <mergeCell ref="P32:P33"/>
    <mergeCell ref="A34:A35"/>
    <mergeCell ref="L34:L35"/>
    <mergeCell ref="M34:M35"/>
    <mergeCell ref="N34:N35"/>
    <mergeCell ref="O34:O35"/>
    <mergeCell ref="L32:L33"/>
    <mergeCell ref="M32:M33"/>
    <mergeCell ref="N32:N33"/>
    <mergeCell ref="O32:O33"/>
    <mergeCell ref="A41:B41"/>
    <mergeCell ref="A42:B42"/>
    <mergeCell ref="K43:P43"/>
    <mergeCell ref="P34:P35"/>
    <mergeCell ref="A36:B36"/>
    <mergeCell ref="A37:B37"/>
    <mergeCell ref="A38:B38"/>
    <mergeCell ref="A39:B39"/>
    <mergeCell ref="A40:B40"/>
  </mergeCells>
  <phoneticPr fontId="3"/>
  <conditionalFormatting sqref="B6:K33">
    <cfRule type="expression" dxfId="0" priority="1" stopIfTrue="1">
      <formula>MOD(ROW(),2)=1</formula>
    </cfRule>
  </conditionalFormatting>
  <dataValidations count="1">
    <dataValidation type="list" allowBlank="1" showInputMessage="1" showErrorMessage="1" sqref="P3" xr:uid="{00000000-0002-0000-1900-000000000000}">
      <formula1>月</formula1>
    </dataValidation>
  </dataValidations>
  <printOptions horizontalCentered="1"/>
  <pageMargins left="0.2" right="0.19685039370078741" top="0.44" bottom="0.21" header="0.23622047244094491" footer="0.21"/>
  <pageSetup paperSize="9" orientation="landscape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F219"/>
  <sheetViews>
    <sheetView workbookViewId="0">
      <pane xSplit="1" ySplit="2" topLeftCell="B126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RowHeight="13.5"/>
  <cols>
    <col min="1" max="1" width="6" bestFit="1" customWidth="1"/>
    <col min="2" max="2" width="11.125" customWidth="1"/>
  </cols>
  <sheetData>
    <row r="2" spans="1:4">
      <c r="A2" t="s">
        <v>313</v>
      </c>
      <c r="B2" t="s">
        <v>15</v>
      </c>
      <c r="C2" t="s">
        <v>16</v>
      </c>
      <c r="D2" t="s">
        <v>312</v>
      </c>
    </row>
    <row r="3" spans="1:4" ht="14.25">
      <c r="A3">
        <f t="shared" ref="A3:A34" si="0">RANK(C3,$C$3:$C$154,0)</f>
        <v>1</v>
      </c>
      <c r="B3" s="2" t="s">
        <v>182</v>
      </c>
      <c r="C3" s="7">
        <v>655</v>
      </c>
      <c r="D3">
        <f t="shared" ref="D3:D34" si="1">COUNTIF($B$3:$B$212,B3)</f>
        <v>1</v>
      </c>
    </row>
    <row r="4" spans="1:4" ht="14.25">
      <c r="A4">
        <f t="shared" si="0"/>
        <v>2</v>
      </c>
      <c r="B4" s="25" t="s">
        <v>300</v>
      </c>
      <c r="C4" s="24">
        <v>464</v>
      </c>
      <c r="D4">
        <f t="shared" si="1"/>
        <v>1</v>
      </c>
    </row>
    <row r="5" spans="1:4" ht="14.25">
      <c r="A5">
        <f t="shared" si="0"/>
        <v>3</v>
      </c>
      <c r="B5" s="9" t="s">
        <v>287</v>
      </c>
      <c r="C5" s="7">
        <v>432</v>
      </c>
      <c r="D5">
        <f t="shared" si="1"/>
        <v>1</v>
      </c>
    </row>
    <row r="6" spans="1:4" ht="14.25">
      <c r="A6">
        <f t="shared" si="0"/>
        <v>4</v>
      </c>
      <c r="B6" s="28" t="s">
        <v>306</v>
      </c>
      <c r="C6" s="7">
        <v>377</v>
      </c>
      <c r="D6">
        <f t="shared" si="1"/>
        <v>1</v>
      </c>
    </row>
    <row r="7" spans="1:4" ht="14.25">
      <c r="A7">
        <f t="shared" si="0"/>
        <v>5</v>
      </c>
      <c r="B7" s="25" t="s">
        <v>109</v>
      </c>
      <c r="C7" s="7">
        <v>349</v>
      </c>
      <c r="D7">
        <f t="shared" si="1"/>
        <v>2</v>
      </c>
    </row>
    <row r="8" spans="1:4" ht="14.25">
      <c r="A8">
        <f t="shared" si="0"/>
        <v>6</v>
      </c>
      <c r="B8" s="32" t="s">
        <v>251</v>
      </c>
      <c r="C8" s="31">
        <v>325</v>
      </c>
      <c r="D8">
        <f t="shared" si="1"/>
        <v>1</v>
      </c>
    </row>
    <row r="9" spans="1:4" ht="14.25">
      <c r="A9">
        <f t="shared" si="0"/>
        <v>7</v>
      </c>
      <c r="B9" s="25" t="s">
        <v>248</v>
      </c>
      <c r="C9" s="7">
        <v>289</v>
      </c>
      <c r="D9">
        <f t="shared" si="1"/>
        <v>1</v>
      </c>
    </row>
    <row r="10" spans="1:4" ht="14.25">
      <c r="A10">
        <f t="shared" si="0"/>
        <v>8</v>
      </c>
      <c r="B10" s="26" t="s">
        <v>249</v>
      </c>
      <c r="C10" s="7">
        <v>269</v>
      </c>
      <c r="D10">
        <f t="shared" si="1"/>
        <v>1</v>
      </c>
    </row>
    <row r="11" spans="1:4" ht="14.25">
      <c r="A11">
        <f t="shared" si="0"/>
        <v>9</v>
      </c>
      <c r="B11" s="6" t="s">
        <v>247</v>
      </c>
      <c r="C11" s="7">
        <v>217</v>
      </c>
      <c r="D11">
        <f t="shared" si="1"/>
        <v>1</v>
      </c>
    </row>
    <row r="12" spans="1:4" ht="14.25">
      <c r="A12">
        <f t="shared" si="0"/>
        <v>10</v>
      </c>
      <c r="B12" s="6" t="s">
        <v>28</v>
      </c>
      <c r="C12" s="7">
        <v>210</v>
      </c>
      <c r="D12">
        <f t="shared" si="1"/>
        <v>2</v>
      </c>
    </row>
    <row r="13" spans="1:4" ht="14.25">
      <c r="A13">
        <f t="shared" si="0"/>
        <v>11</v>
      </c>
      <c r="B13" s="6" t="s">
        <v>83</v>
      </c>
      <c r="C13" s="7">
        <v>175</v>
      </c>
      <c r="D13">
        <f t="shared" si="1"/>
        <v>2</v>
      </c>
    </row>
    <row r="14" spans="1:4" ht="14.25">
      <c r="A14">
        <f t="shared" si="0"/>
        <v>12</v>
      </c>
      <c r="B14" s="29" t="s">
        <v>100</v>
      </c>
      <c r="C14" s="7">
        <v>171</v>
      </c>
      <c r="D14">
        <f t="shared" si="1"/>
        <v>1</v>
      </c>
    </row>
    <row r="15" spans="1:4" ht="14.25">
      <c r="A15" s="42">
        <f t="shared" si="0"/>
        <v>13</v>
      </c>
      <c r="B15" s="43" t="s">
        <v>109</v>
      </c>
      <c r="C15" s="44">
        <v>166</v>
      </c>
      <c r="D15" s="42">
        <f t="shared" si="1"/>
        <v>2</v>
      </c>
    </row>
    <row r="16" spans="1:4" ht="14.25">
      <c r="A16">
        <f t="shared" si="0"/>
        <v>14</v>
      </c>
      <c r="B16" s="25" t="s">
        <v>258</v>
      </c>
      <c r="C16" s="7">
        <v>161</v>
      </c>
      <c r="D16">
        <f t="shared" si="1"/>
        <v>1</v>
      </c>
    </row>
    <row r="17" spans="1:6" ht="14.25">
      <c r="A17">
        <f t="shared" si="0"/>
        <v>15</v>
      </c>
      <c r="B17" s="25" t="s">
        <v>148</v>
      </c>
      <c r="C17" s="7">
        <v>152</v>
      </c>
      <c r="D17">
        <f t="shared" si="1"/>
        <v>1</v>
      </c>
    </row>
    <row r="18" spans="1:6" ht="14.25">
      <c r="A18">
        <f t="shared" si="0"/>
        <v>16</v>
      </c>
      <c r="B18" s="6" t="s">
        <v>167</v>
      </c>
      <c r="C18" s="7">
        <v>148</v>
      </c>
      <c r="D18">
        <f t="shared" si="1"/>
        <v>1</v>
      </c>
    </row>
    <row r="19" spans="1:6" ht="14.25">
      <c r="A19">
        <f t="shared" si="0"/>
        <v>17</v>
      </c>
      <c r="B19" s="25" t="s">
        <v>301</v>
      </c>
      <c r="C19" s="7">
        <v>143</v>
      </c>
      <c r="D19">
        <f t="shared" si="1"/>
        <v>1</v>
      </c>
    </row>
    <row r="20" spans="1:6" ht="14.25">
      <c r="A20">
        <f t="shared" si="0"/>
        <v>18</v>
      </c>
      <c r="B20" s="6" t="s">
        <v>261</v>
      </c>
      <c r="C20" s="7">
        <v>139</v>
      </c>
      <c r="D20">
        <f t="shared" si="1"/>
        <v>2</v>
      </c>
    </row>
    <row r="21" spans="1:6" ht="14.25">
      <c r="A21">
        <f t="shared" si="0"/>
        <v>19</v>
      </c>
      <c r="B21" s="25" t="s">
        <v>27</v>
      </c>
      <c r="C21" s="7">
        <v>138</v>
      </c>
      <c r="D21">
        <f t="shared" si="1"/>
        <v>2</v>
      </c>
    </row>
    <row r="22" spans="1:6" ht="14.25">
      <c r="A22">
        <f t="shared" si="0"/>
        <v>20</v>
      </c>
      <c r="B22" s="6" t="s">
        <v>246</v>
      </c>
      <c r="C22" s="7">
        <v>122</v>
      </c>
      <c r="D22">
        <f t="shared" si="1"/>
        <v>1</v>
      </c>
    </row>
    <row r="23" spans="1:6" ht="14.25">
      <c r="A23">
        <f t="shared" si="0"/>
        <v>20</v>
      </c>
      <c r="B23" s="6" t="s">
        <v>76</v>
      </c>
      <c r="C23" s="7">
        <v>122</v>
      </c>
      <c r="D23">
        <f t="shared" si="1"/>
        <v>1</v>
      </c>
    </row>
    <row r="24" spans="1:6" ht="14.25">
      <c r="A24">
        <f t="shared" si="0"/>
        <v>22</v>
      </c>
      <c r="B24" s="26" t="s">
        <v>27</v>
      </c>
      <c r="C24" s="7">
        <v>107</v>
      </c>
      <c r="D24">
        <f t="shared" si="1"/>
        <v>2</v>
      </c>
    </row>
    <row r="25" spans="1:6" ht="14.25">
      <c r="A25">
        <f t="shared" si="0"/>
        <v>23</v>
      </c>
      <c r="B25" s="25" t="s">
        <v>304</v>
      </c>
      <c r="C25" s="7">
        <v>100</v>
      </c>
      <c r="D25">
        <f t="shared" si="1"/>
        <v>1</v>
      </c>
    </row>
    <row r="26" spans="1:6" ht="14.25">
      <c r="A26">
        <f t="shared" si="0"/>
        <v>24</v>
      </c>
      <c r="B26" s="25" t="s">
        <v>147</v>
      </c>
      <c r="C26" s="7">
        <v>99</v>
      </c>
      <c r="D26">
        <f t="shared" si="1"/>
        <v>1</v>
      </c>
    </row>
    <row r="27" spans="1:6" ht="14.25">
      <c r="A27">
        <f t="shared" si="0"/>
        <v>24</v>
      </c>
      <c r="B27" s="25" t="s">
        <v>92</v>
      </c>
      <c r="C27" s="7">
        <v>99</v>
      </c>
      <c r="D27">
        <f t="shared" si="1"/>
        <v>2</v>
      </c>
      <c r="E27" s="26"/>
      <c r="F27" s="31"/>
    </row>
    <row r="28" spans="1:6" ht="14.25">
      <c r="A28">
        <f t="shared" si="0"/>
        <v>26</v>
      </c>
      <c r="B28" s="6" t="s">
        <v>77</v>
      </c>
      <c r="C28" s="7">
        <v>94</v>
      </c>
      <c r="D28">
        <f t="shared" si="1"/>
        <v>1</v>
      </c>
    </row>
    <row r="29" spans="1:6" ht="14.25">
      <c r="A29">
        <f t="shared" si="0"/>
        <v>26</v>
      </c>
      <c r="B29" s="6" t="s">
        <v>115</v>
      </c>
      <c r="C29" s="7">
        <v>94</v>
      </c>
      <c r="D29">
        <f t="shared" si="1"/>
        <v>1</v>
      </c>
    </row>
    <row r="30" spans="1:6" ht="14.25">
      <c r="A30">
        <f t="shared" si="0"/>
        <v>28</v>
      </c>
      <c r="B30" s="27" t="s">
        <v>154</v>
      </c>
      <c r="C30" s="7">
        <v>88</v>
      </c>
      <c r="D30">
        <f t="shared" si="1"/>
        <v>1</v>
      </c>
      <c r="E30">
        <v>80</v>
      </c>
    </row>
    <row r="31" spans="1:6" ht="14.25">
      <c r="A31">
        <f t="shared" si="0"/>
        <v>29</v>
      </c>
      <c r="B31" s="25" t="s">
        <v>237</v>
      </c>
      <c r="C31" s="7">
        <v>81</v>
      </c>
      <c r="D31">
        <f t="shared" si="1"/>
        <v>1</v>
      </c>
      <c r="E31">
        <v>131</v>
      </c>
    </row>
    <row r="32" spans="1:6" ht="14.25">
      <c r="A32">
        <f t="shared" si="0"/>
        <v>30</v>
      </c>
      <c r="B32" s="6" t="s">
        <v>245</v>
      </c>
      <c r="C32" s="7">
        <v>79</v>
      </c>
      <c r="D32">
        <f t="shared" si="1"/>
        <v>1</v>
      </c>
    </row>
    <row r="33" spans="1:4" ht="14.25">
      <c r="A33">
        <f t="shared" si="0"/>
        <v>31</v>
      </c>
      <c r="B33" s="6" t="s">
        <v>240</v>
      </c>
      <c r="C33" s="7">
        <v>76</v>
      </c>
      <c r="D33">
        <f t="shared" si="1"/>
        <v>1</v>
      </c>
    </row>
    <row r="34" spans="1:4" ht="14.25">
      <c r="A34">
        <f t="shared" si="0"/>
        <v>32</v>
      </c>
      <c r="B34" s="25" t="s">
        <v>114</v>
      </c>
      <c r="C34" s="7">
        <v>72</v>
      </c>
      <c r="D34">
        <f t="shared" si="1"/>
        <v>3</v>
      </c>
    </row>
    <row r="35" spans="1:4" ht="14.25">
      <c r="A35">
        <f t="shared" ref="A35:A66" si="2">RANK(C35,$C$3:$C$154,0)</f>
        <v>33</v>
      </c>
      <c r="B35" s="25" t="s">
        <v>117</v>
      </c>
      <c r="C35" s="7">
        <v>58</v>
      </c>
      <c r="D35">
        <f t="shared" ref="D35:D66" si="3">COUNTIF($B$3:$B$212,B35)</f>
        <v>1</v>
      </c>
    </row>
    <row r="36" spans="1:4" ht="14.25">
      <c r="A36">
        <f t="shared" si="2"/>
        <v>34</v>
      </c>
      <c r="B36" s="25" t="s">
        <v>250</v>
      </c>
      <c r="C36" s="7">
        <v>52</v>
      </c>
      <c r="D36">
        <f t="shared" si="3"/>
        <v>1</v>
      </c>
    </row>
    <row r="37" spans="1:4" ht="14.25">
      <c r="A37">
        <f t="shared" si="2"/>
        <v>35</v>
      </c>
      <c r="B37" s="25" t="s">
        <v>239</v>
      </c>
      <c r="C37" s="7">
        <v>51</v>
      </c>
      <c r="D37">
        <f t="shared" si="3"/>
        <v>1</v>
      </c>
    </row>
    <row r="38" spans="1:4" ht="14.25">
      <c r="A38">
        <f t="shared" si="2"/>
        <v>36</v>
      </c>
      <c r="B38" s="9" t="s">
        <v>82</v>
      </c>
      <c r="C38" s="7">
        <v>46</v>
      </c>
      <c r="D38">
        <f t="shared" si="3"/>
        <v>2</v>
      </c>
    </row>
    <row r="39" spans="1:4" ht="14.25">
      <c r="A39">
        <f t="shared" si="2"/>
        <v>36</v>
      </c>
      <c r="B39" s="2" t="s">
        <v>269</v>
      </c>
      <c r="C39" s="7">
        <v>46</v>
      </c>
      <c r="D39">
        <f t="shared" si="3"/>
        <v>1</v>
      </c>
    </row>
    <row r="40" spans="1:4" ht="14.25">
      <c r="A40">
        <f t="shared" si="2"/>
        <v>36</v>
      </c>
      <c r="B40" s="25" t="s">
        <v>23</v>
      </c>
      <c r="C40" s="7">
        <v>46</v>
      </c>
      <c r="D40">
        <f t="shared" si="3"/>
        <v>1</v>
      </c>
    </row>
    <row r="41" spans="1:4" ht="14.25">
      <c r="A41">
        <f t="shared" si="2"/>
        <v>39</v>
      </c>
      <c r="B41" s="27" t="s">
        <v>119</v>
      </c>
      <c r="C41" s="7">
        <v>42</v>
      </c>
      <c r="D41">
        <f t="shared" si="3"/>
        <v>3</v>
      </c>
    </row>
    <row r="42" spans="1:4" ht="14.25">
      <c r="A42">
        <f t="shared" si="2"/>
        <v>40</v>
      </c>
      <c r="B42" s="25" t="s">
        <v>294</v>
      </c>
      <c r="C42" s="7">
        <v>41</v>
      </c>
      <c r="D42">
        <f t="shared" si="3"/>
        <v>1</v>
      </c>
    </row>
    <row r="43" spans="1:4" ht="14.25">
      <c r="A43">
        <f t="shared" si="2"/>
        <v>41</v>
      </c>
      <c r="B43" s="25" t="s">
        <v>280</v>
      </c>
      <c r="C43" s="7">
        <v>40</v>
      </c>
      <c r="D43">
        <f t="shared" si="3"/>
        <v>1</v>
      </c>
    </row>
    <row r="44" spans="1:4" ht="14.25">
      <c r="A44">
        <f t="shared" si="2"/>
        <v>42</v>
      </c>
      <c r="B44" s="25" t="s">
        <v>181</v>
      </c>
      <c r="C44" s="7">
        <v>38</v>
      </c>
      <c r="D44">
        <f t="shared" si="3"/>
        <v>1</v>
      </c>
    </row>
    <row r="45" spans="1:4" ht="14.25">
      <c r="A45">
        <f t="shared" si="2"/>
        <v>43</v>
      </c>
      <c r="B45" s="6" t="s">
        <v>263</v>
      </c>
      <c r="C45" s="7">
        <v>36</v>
      </c>
      <c r="D45">
        <f t="shared" si="3"/>
        <v>1</v>
      </c>
    </row>
    <row r="46" spans="1:4" ht="14.25">
      <c r="A46">
        <f t="shared" si="2"/>
        <v>44</v>
      </c>
      <c r="B46" s="25" t="s">
        <v>92</v>
      </c>
      <c r="C46" s="7">
        <v>35</v>
      </c>
      <c r="D46">
        <f t="shared" si="3"/>
        <v>2</v>
      </c>
    </row>
    <row r="47" spans="1:4" ht="14.25">
      <c r="A47">
        <f t="shared" si="2"/>
        <v>45</v>
      </c>
      <c r="B47" s="26" t="s">
        <v>242</v>
      </c>
      <c r="C47" s="7">
        <v>32</v>
      </c>
      <c r="D47">
        <f t="shared" si="3"/>
        <v>2</v>
      </c>
    </row>
    <row r="48" spans="1:4" ht="14.25">
      <c r="A48">
        <f t="shared" si="2"/>
        <v>46</v>
      </c>
      <c r="B48" s="25" t="s">
        <v>295</v>
      </c>
      <c r="C48" s="23">
        <v>31</v>
      </c>
      <c r="D48">
        <f t="shared" si="3"/>
        <v>1</v>
      </c>
    </row>
    <row r="49" spans="1:5" ht="14.25">
      <c r="A49">
        <f t="shared" si="2"/>
        <v>47</v>
      </c>
      <c r="B49" s="2" t="s">
        <v>183</v>
      </c>
      <c r="C49" s="7">
        <v>29</v>
      </c>
      <c r="D49">
        <f t="shared" si="3"/>
        <v>1</v>
      </c>
    </row>
    <row r="50" spans="1:5" ht="14.25">
      <c r="A50">
        <f t="shared" si="2"/>
        <v>48</v>
      </c>
      <c r="B50" s="32" t="s">
        <v>164</v>
      </c>
      <c r="C50" s="31">
        <v>28</v>
      </c>
      <c r="D50">
        <f t="shared" si="3"/>
        <v>1</v>
      </c>
    </row>
    <row r="51" spans="1:5" ht="14.25">
      <c r="A51">
        <f t="shared" si="2"/>
        <v>48</v>
      </c>
      <c r="B51" s="26" t="s">
        <v>244</v>
      </c>
      <c r="C51" s="7">
        <v>28</v>
      </c>
      <c r="D51">
        <f t="shared" si="3"/>
        <v>1</v>
      </c>
    </row>
    <row r="52" spans="1:5" ht="14.25">
      <c r="A52">
        <f t="shared" si="2"/>
        <v>48</v>
      </c>
      <c r="B52" s="14" t="s">
        <v>30</v>
      </c>
      <c r="C52" s="7">
        <v>28</v>
      </c>
      <c r="D52">
        <f t="shared" si="3"/>
        <v>3</v>
      </c>
    </row>
    <row r="53" spans="1:5" ht="14.25">
      <c r="A53">
        <f t="shared" si="2"/>
        <v>51</v>
      </c>
      <c r="B53" s="28" t="s">
        <v>28</v>
      </c>
      <c r="C53" s="7">
        <v>27</v>
      </c>
      <c r="D53">
        <f t="shared" si="3"/>
        <v>2</v>
      </c>
    </row>
    <row r="54" spans="1:5" ht="14.25">
      <c r="A54">
        <f t="shared" si="2"/>
        <v>52</v>
      </c>
      <c r="B54" s="25" t="s">
        <v>291</v>
      </c>
      <c r="C54" s="7">
        <v>26</v>
      </c>
      <c r="D54">
        <f t="shared" si="3"/>
        <v>1</v>
      </c>
    </row>
    <row r="55" spans="1:5" ht="14.25">
      <c r="A55">
        <f t="shared" si="2"/>
        <v>52</v>
      </c>
      <c r="B55" s="9" t="s">
        <v>35</v>
      </c>
      <c r="C55" s="7">
        <v>26</v>
      </c>
      <c r="D55">
        <f t="shared" si="3"/>
        <v>1</v>
      </c>
    </row>
    <row r="56" spans="1:5" ht="14.25">
      <c r="A56">
        <f t="shared" si="2"/>
        <v>54</v>
      </c>
      <c r="B56" s="9" t="s">
        <v>286</v>
      </c>
      <c r="C56" s="7">
        <v>25</v>
      </c>
      <c r="D56">
        <f t="shared" si="3"/>
        <v>1</v>
      </c>
    </row>
    <row r="57" spans="1:5" ht="14.25">
      <c r="A57">
        <f t="shared" si="2"/>
        <v>55</v>
      </c>
      <c r="B57" s="25" t="s">
        <v>299</v>
      </c>
      <c r="C57" s="7">
        <v>24</v>
      </c>
      <c r="D57">
        <f t="shared" si="3"/>
        <v>1</v>
      </c>
    </row>
    <row r="58" spans="1:5" ht="14.25">
      <c r="A58">
        <f t="shared" si="2"/>
        <v>56</v>
      </c>
      <c r="B58" s="28" t="s">
        <v>314</v>
      </c>
      <c r="C58" s="7">
        <v>22</v>
      </c>
      <c r="D58">
        <f t="shared" si="3"/>
        <v>1</v>
      </c>
      <c r="E58">
        <v>0</v>
      </c>
    </row>
    <row r="59" spans="1:5" ht="14.25">
      <c r="A59">
        <f t="shared" si="2"/>
        <v>56</v>
      </c>
      <c r="B59" s="9" t="s">
        <v>174</v>
      </c>
      <c r="C59" s="7">
        <v>22</v>
      </c>
      <c r="D59">
        <f t="shared" si="3"/>
        <v>2</v>
      </c>
    </row>
    <row r="60" spans="1:5" ht="14.25">
      <c r="A60">
        <f t="shared" si="2"/>
        <v>58</v>
      </c>
      <c r="B60" s="25" t="s">
        <v>82</v>
      </c>
      <c r="C60" s="7">
        <v>19</v>
      </c>
      <c r="D60">
        <f t="shared" si="3"/>
        <v>2</v>
      </c>
    </row>
    <row r="61" spans="1:5" ht="14.25">
      <c r="A61">
        <f t="shared" si="2"/>
        <v>59</v>
      </c>
      <c r="B61" s="14" t="s">
        <v>178</v>
      </c>
      <c r="C61" s="7">
        <v>18</v>
      </c>
      <c r="D61">
        <f t="shared" si="3"/>
        <v>1</v>
      </c>
    </row>
    <row r="62" spans="1:5" ht="14.25">
      <c r="A62">
        <f t="shared" si="2"/>
        <v>59</v>
      </c>
      <c r="B62" s="30" t="s">
        <v>308</v>
      </c>
      <c r="C62" s="7">
        <v>18</v>
      </c>
      <c r="D62">
        <f t="shared" si="3"/>
        <v>1</v>
      </c>
    </row>
    <row r="63" spans="1:5" ht="14.25">
      <c r="A63">
        <f t="shared" si="2"/>
        <v>61</v>
      </c>
      <c r="B63" s="25" t="s">
        <v>150</v>
      </c>
      <c r="C63" s="7">
        <v>17</v>
      </c>
      <c r="D63">
        <f t="shared" si="3"/>
        <v>1</v>
      </c>
    </row>
    <row r="64" spans="1:5" ht="14.25">
      <c r="A64">
        <f t="shared" si="2"/>
        <v>62</v>
      </c>
      <c r="B64" s="25" t="s">
        <v>241</v>
      </c>
      <c r="C64" s="7">
        <v>16</v>
      </c>
      <c r="D64">
        <f t="shared" si="3"/>
        <v>1</v>
      </c>
      <c r="E64">
        <v>43</v>
      </c>
    </row>
    <row r="65" spans="1:4" ht="14.25">
      <c r="A65">
        <f t="shared" si="2"/>
        <v>62</v>
      </c>
      <c r="B65" s="25" t="s">
        <v>297</v>
      </c>
      <c r="C65" s="7">
        <v>16</v>
      </c>
      <c r="D65">
        <f t="shared" si="3"/>
        <v>1</v>
      </c>
    </row>
    <row r="66" spans="1:4" ht="14.25">
      <c r="A66">
        <f t="shared" si="2"/>
        <v>62</v>
      </c>
      <c r="B66" s="27" t="s">
        <v>155</v>
      </c>
      <c r="C66" s="7">
        <v>16</v>
      </c>
      <c r="D66">
        <f t="shared" si="3"/>
        <v>1</v>
      </c>
    </row>
    <row r="67" spans="1:4" ht="14.25">
      <c r="A67">
        <f t="shared" ref="A67:A98" si="4">RANK(C67,$C$3:$C$154,0)</f>
        <v>62</v>
      </c>
      <c r="B67" s="6" t="s">
        <v>257</v>
      </c>
      <c r="C67" s="7">
        <v>16</v>
      </c>
      <c r="D67">
        <f t="shared" ref="D67:D98" si="5">COUNTIF($B$3:$B$212,B67)</f>
        <v>1</v>
      </c>
    </row>
    <row r="68" spans="1:4" ht="14.25">
      <c r="A68">
        <f t="shared" si="4"/>
        <v>66</v>
      </c>
      <c r="B68" s="27" t="s">
        <v>156</v>
      </c>
      <c r="C68" s="7">
        <v>15</v>
      </c>
      <c r="D68">
        <f t="shared" si="5"/>
        <v>1</v>
      </c>
    </row>
    <row r="69" spans="1:4" ht="14.25">
      <c r="A69">
        <f t="shared" si="4"/>
        <v>67</v>
      </c>
      <c r="B69" s="25" t="s">
        <v>111</v>
      </c>
      <c r="C69" s="7">
        <v>13</v>
      </c>
      <c r="D69">
        <f t="shared" si="5"/>
        <v>3</v>
      </c>
    </row>
    <row r="70" spans="1:4" ht="14.25">
      <c r="A70">
        <f t="shared" si="4"/>
        <v>67</v>
      </c>
      <c r="B70" s="25" t="s">
        <v>311</v>
      </c>
      <c r="C70" s="7">
        <v>13</v>
      </c>
      <c r="D70">
        <f t="shared" si="5"/>
        <v>1</v>
      </c>
    </row>
    <row r="71" spans="1:4" ht="14.25">
      <c r="A71">
        <f t="shared" si="4"/>
        <v>67</v>
      </c>
      <c r="B71" s="27" t="s">
        <v>174</v>
      </c>
      <c r="C71" s="7">
        <v>13</v>
      </c>
      <c r="D71">
        <f t="shared" si="5"/>
        <v>2</v>
      </c>
    </row>
    <row r="72" spans="1:4" ht="14.25">
      <c r="A72">
        <f t="shared" si="4"/>
        <v>70</v>
      </c>
      <c r="B72" s="9" t="s">
        <v>284</v>
      </c>
      <c r="C72" s="7">
        <v>11</v>
      </c>
      <c r="D72">
        <f t="shared" si="5"/>
        <v>1</v>
      </c>
    </row>
    <row r="73" spans="1:4" ht="14.25">
      <c r="A73">
        <f t="shared" si="4"/>
        <v>71</v>
      </c>
      <c r="B73" s="25" t="s">
        <v>177</v>
      </c>
      <c r="C73" s="7">
        <v>10</v>
      </c>
      <c r="D73">
        <f t="shared" si="5"/>
        <v>1</v>
      </c>
    </row>
    <row r="74" spans="1:4" ht="14.25">
      <c r="A74">
        <f t="shared" si="4"/>
        <v>72</v>
      </c>
      <c r="B74" s="25" t="s">
        <v>20</v>
      </c>
      <c r="C74" s="7">
        <v>9</v>
      </c>
      <c r="D74">
        <f t="shared" si="5"/>
        <v>1</v>
      </c>
    </row>
    <row r="75" spans="1:4" ht="14.25">
      <c r="A75">
        <f t="shared" si="4"/>
        <v>72</v>
      </c>
      <c r="B75" s="25" t="s">
        <v>296</v>
      </c>
      <c r="C75" s="7">
        <v>9</v>
      </c>
      <c r="D75">
        <f t="shared" si="5"/>
        <v>1</v>
      </c>
    </row>
    <row r="76" spans="1:4" ht="14.25">
      <c r="A76">
        <f t="shared" si="4"/>
        <v>72</v>
      </c>
      <c r="B76" s="28" t="s">
        <v>307</v>
      </c>
      <c r="C76" s="7">
        <v>9</v>
      </c>
      <c r="D76">
        <f t="shared" si="5"/>
        <v>1</v>
      </c>
    </row>
    <row r="77" spans="1:4" ht="14.25">
      <c r="A77">
        <f t="shared" si="4"/>
        <v>72</v>
      </c>
      <c r="B77" s="6" t="s">
        <v>149</v>
      </c>
      <c r="C77" s="7">
        <v>9</v>
      </c>
      <c r="D77">
        <f t="shared" si="5"/>
        <v>1</v>
      </c>
    </row>
    <row r="78" spans="1:4" ht="14.25">
      <c r="A78">
        <f t="shared" si="4"/>
        <v>72</v>
      </c>
      <c r="B78" s="25" t="s">
        <v>267</v>
      </c>
      <c r="C78" s="7">
        <v>9</v>
      </c>
      <c r="D78">
        <f t="shared" si="5"/>
        <v>1</v>
      </c>
    </row>
    <row r="79" spans="1:4" ht="14.25">
      <c r="A79">
        <f t="shared" si="4"/>
        <v>77</v>
      </c>
      <c r="B79" s="25" t="s">
        <v>171</v>
      </c>
      <c r="C79" s="7">
        <v>8</v>
      </c>
      <c r="D79">
        <f t="shared" si="5"/>
        <v>2</v>
      </c>
    </row>
    <row r="80" spans="1:4" ht="14.25">
      <c r="A80">
        <f t="shared" si="4"/>
        <v>77</v>
      </c>
      <c r="B80" s="6" t="s">
        <v>80</v>
      </c>
      <c r="C80" s="7">
        <v>8</v>
      </c>
      <c r="D80">
        <f t="shared" si="5"/>
        <v>1</v>
      </c>
    </row>
    <row r="81" spans="1:4" ht="14.25">
      <c r="A81">
        <f t="shared" si="4"/>
        <v>79</v>
      </c>
      <c r="B81" s="6" t="s">
        <v>180</v>
      </c>
      <c r="C81" s="7">
        <v>7</v>
      </c>
      <c r="D81">
        <f t="shared" si="5"/>
        <v>1</v>
      </c>
    </row>
    <row r="82" spans="1:4" ht="14.25">
      <c r="A82">
        <f t="shared" si="4"/>
        <v>80</v>
      </c>
      <c r="B82" s="6" t="s">
        <v>253</v>
      </c>
      <c r="C82" s="7">
        <v>6</v>
      </c>
      <c r="D82">
        <f t="shared" si="5"/>
        <v>1</v>
      </c>
    </row>
    <row r="83" spans="1:4" ht="14.25">
      <c r="A83">
        <f t="shared" si="4"/>
        <v>80</v>
      </c>
      <c r="B83" s="9" t="s">
        <v>152</v>
      </c>
      <c r="C83" s="7">
        <v>6</v>
      </c>
      <c r="D83">
        <f t="shared" si="5"/>
        <v>1</v>
      </c>
    </row>
    <row r="84" spans="1:4" ht="14.25">
      <c r="A84">
        <f t="shared" si="4"/>
        <v>80</v>
      </c>
      <c r="B84" s="27" t="s">
        <v>268</v>
      </c>
      <c r="C84" s="7">
        <v>6</v>
      </c>
      <c r="D84">
        <f t="shared" si="5"/>
        <v>2</v>
      </c>
    </row>
    <row r="85" spans="1:4" ht="14.25">
      <c r="A85">
        <f t="shared" si="4"/>
        <v>83</v>
      </c>
      <c r="B85" s="25" t="s">
        <v>262</v>
      </c>
      <c r="C85" s="7">
        <v>5</v>
      </c>
      <c r="D85">
        <f t="shared" si="5"/>
        <v>1</v>
      </c>
    </row>
    <row r="86" spans="1:4" ht="14.25">
      <c r="A86">
        <f t="shared" si="4"/>
        <v>84</v>
      </c>
      <c r="B86" s="28" t="s">
        <v>305</v>
      </c>
      <c r="C86" s="23">
        <v>4</v>
      </c>
      <c r="D86">
        <f t="shared" si="5"/>
        <v>1</v>
      </c>
    </row>
    <row r="87" spans="1:4" ht="14.25">
      <c r="A87">
        <f t="shared" si="4"/>
        <v>84</v>
      </c>
      <c r="B87" s="25" t="s">
        <v>79</v>
      </c>
      <c r="C87" s="7">
        <v>4</v>
      </c>
      <c r="D87">
        <f t="shared" si="5"/>
        <v>2</v>
      </c>
    </row>
    <row r="88" spans="1:4" ht="14.25">
      <c r="A88">
        <f t="shared" si="4"/>
        <v>86</v>
      </c>
      <c r="B88" s="25" t="s">
        <v>303</v>
      </c>
      <c r="C88" s="7">
        <v>3</v>
      </c>
      <c r="D88">
        <f t="shared" si="5"/>
        <v>1</v>
      </c>
    </row>
    <row r="89" spans="1:4" ht="14.25">
      <c r="A89">
        <f t="shared" si="4"/>
        <v>86</v>
      </c>
      <c r="B89" s="27" t="s">
        <v>256</v>
      </c>
      <c r="C89" s="7">
        <v>3</v>
      </c>
      <c r="D89">
        <f t="shared" si="5"/>
        <v>1</v>
      </c>
    </row>
    <row r="90" spans="1:4" ht="14.25">
      <c r="A90">
        <f t="shared" si="4"/>
        <v>86</v>
      </c>
      <c r="B90" s="33" t="s">
        <v>281</v>
      </c>
      <c r="C90" s="7">
        <v>3</v>
      </c>
      <c r="D90">
        <f t="shared" si="5"/>
        <v>1</v>
      </c>
    </row>
    <row r="91" spans="1:4" ht="14.25">
      <c r="A91">
        <f t="shared" si="4"/>
        <v>86</v>
      </c>
      <c r="B91" s="27" t="s">
        <v>310</v>
      </c>
      <c r="C91" s="7">
        <v>3</v>
      </c>
      <c r="D91">
        <f t="shared" si="5"/>
        <v>1</v>
      </c>
    </row>
    <row r="92" spans="1:4" ht="14.25">
      <c r="A92">
        <f t="shared" si="4"/>
        <v>86</v>
      </c>
      <c r="B92" s="27" t="s">
        <v>290</v>
      </c>
      <c r="C92" s="7">
        <v>3</v>
      </c>
      <c r="D92">
        <f t="shared" si="5"/>
        <v>1</v>
      </c>
    </row>
    <row r="93" spans="1:4" ht="14.25">
      <c r="A93">
        <f t="shared" si="4"/>
        <v>86</v>
      </c>
      <c r="B93" s="25" t="s">
        <v>25</v>
      </c>
      <c r="C93" s="7">
        <v>3</v>
      </c>
      <c r="D93">
        <f t="shared" si="5"/>
        <v>1</v>
      </c>
    </row>
    <row r="94" spans="1:4" ht="14.25">
      <c r="A94">
        <f t="shared" si="4"/>
        <v>86</v>
      </c>
      <c r="B94" s="25" t="s">
        <v>184</v>
      </c>
      <c r="C94" s="7">
        <v>3</v>
      </c>
      <c r="D94">
        <f t="shared" si="5"/>
        <v>1</v>
      </c>
    </row>
    <row r="95" spans="1:4" ht="14.25">
      <c r="A95">
        <f t="shared" si="4"/>
        <v>93</v>
      </c>
      <c r="B95" s="25" t="s">
        <v>255</v>
      </c>
      <c r="C95" s="7">
        <v>2</v>
      </c>
      <c r="D95">
        <f t="shared" si="5"/>
        <v>1</v>
      </c>
    </row>
    <row r="96" spans="1:4" ht="14.25">
      <c r="A96">
        <f t="shared" si="4"/>
        <v>93</v>
      </c>
      <c r="B96" s="25" t="s">
        <v>84</v>
      </c>
      <c r="C96" s="7">
        <v>2</v>
      </c>
      <c r="D96">
        <f t="shared" si="5"/>
        <v>1</v>
      </c>
    </row>
    <row r="97" spans="1:5" ht="14.25">
      <c r="A97">
        <f t="shared" si="4"/>
        <v>93</v>
      </c>
      <c r="B97" s="41" t="s">
        <v>264</v>
      </c>
      <c r="C97" s="7">
        <v>2</v>
      </c>
      <c r="D97">
        <f t="shared" si="5"/>
        <v>1</v>
      </c>
    </row>
    <row r="98" spans="1:5" ht="14.25">
      <c r="A98">
        <f t="shared" si="4"/>
        <v>93</v>
      </c>
      <c r="B98" s="27" t="s">
        <v>73</v>
      </c>
      <c r="C98" s="7">
        <v>2</v>
      </c>
      <c r="D98">
        <f t="shared" si="5"/>
        <v>1</v>
      </c>
    </row>
    <row r="99" spans="1:5" ht="14.25">
      <c r="A99">
        <f t="shared" ref="A99:A130" si="6">RANK(C99,$C$3:$C$154,0)</f>
        <v>93</v>
      </c>
      <c r="B99" s="14" t="s">
        <v>283</v>
      </c>
      <c r="C99" s="7">
        <v>2</v>
      </c>
      <c r="D99">
        <f t="shared" ref="D99:D130" si="7">COUNTIF($B$3:$B$212,B99)</f>
        <v>1</v>
      </c>
    </row>
    <row r="100" spans="1:5" ht="14.25">
      <c r="A100">
        <f t="shared" si="6"/>
        <v>93</v>
      </c>
      <c r="B100" s="2" t="s">
        <v>30</v>
      </c>
      <c r="C100" s="7">
        <v>2</v>
      </c>
      <c r="D100">
        <f t="shared" si="7"/>
        <v>3</v>
      </c>
    </row>
    <row r="101" spans="1:5" ht="14.25">
      <c r="A101">
        <f t="shared" si="6"/>
        <v>99</v>
      </c>
      <c r="B101" s="6" t="s">
        <v>288</v>
      </c>
      <c r="C101" s="7">
        <v>1</v>
      </c>
      <c r="D101">
        <f t="shared" si="7"/>
        <v>1</v>
      </c>
    </row>
    <row r="102" spans="1:5" ht="14.25">
      <c r="A102">
        <f t="shared" si="6"/>
        <v>99</v>
      </c>
      <c r="B102" s="6" t="s">
        <v>151</v>
      </c>
      <c r="C102" s="7">
        <v>1</v>
      </c>
      <c r="D102">
        <f t="shared" si="7"/>
        <v>1</v>
      </c>
    </row>
    <row r="103" spans="1:5" ht="14.25">
      <c r="A103">
        <f t="shared" si="6"/>
        <v>99</v>
      </c>
      <c r="B103" s="26" t="s">
        <v>260</v>
      </c>
      <c r="C103" s="7">
        <v>1</v>
      </c>
      <c r="D103">
        <f t="shared" si="7"/>
        <v>1</v>
      </c>
    </row>
    <row r="104" spans="1:5" ht="14.25">
      <c r="A104">
        <f t="shared" si="6"/>
        <v>99</v>
      </c>
      <c r="B104" s="25" t="s">
        <v>243</v>
      </c>
      <c r="C104" s="7">
        <v>1</v>
      </c>
      <c r="D104">
        <f t="shared" si="7"/>
        <v>1</v>
      </c>
    </row>
    <row r="105" spans="1:5" ht="14.25">
      <c r="A105">
        <f t="shared" si="6"/>
        <v>99</v>
      </c>
      <c r="B105" s="25" t="s">
        <v>87</v>
      </c>
      <c r="C105" s="7">
        <v>1</v>
      </c>
      <c r="D105">
        <f t="shared" si="7"/>
        <v>1</v>
      </c>
    </row>
    <row r="106" spans="1:5" ht="14.25">
      <c r="A106">
        <f t="shared" si="6"/>
        <v>99</v>
      </c>
      <c r="B106" s="25" t="s">
        <v>93</v>
      </c>
      <c r="C106" s="7">
        <v>1</v>
      </c>
      <c r="D106">
        <f t="shared" si="7"/>
        <v>1</v>
      </c>
    </row>
    <row r="107" spans="1:5" ht="14.25">
      <c r="A107">
        <f t="shared" si="6"/>
        <v>99</v>
      </c>
      <c r="B107" s="25" t="s">
        <v>293</v>
      </c>
      <c r="C107" s="7">
        <v>1</v>
      </c>
      <c r="D107">
        <f t="shared" si="7"/>
        <v>1</v>
      </c>
    </row>
    <row r="108" spans="1:5" ht="14.25">
      <c r="A108">
        <f t="shared" si="6"/>
        <v>99</v>
      </c>
      <c r="B108" s="27" t="s">
        <v>168</v>
      </c>
      <c r="C108" s="7">
        <v>1</v>
      </c>
      <c r="D108">
        <f t="shared" si="7"/>
        <v>1</v>
      </c>
    </row>
    <row r="109" spans="1:5" ht="14.25">
      <c r="A109">
        <f t="shared" si="6"/>
        <v>99</v>
      </c>
      <c r="B109" s="6" t="s">
        <v>160</v>
      </c>
      <c r="C109" s="7">
        <v>1</v>
      </c>
      <c r="D109">
        <f t="shared" si="7"/>
        <v>3</v>
      </c>
    </row>
    <row r="110" spans="1:5" ht="14.25">
      <c r="A110">
        <f t="shared" si="6"/>
        <v>99</v>
      </c>
      <c r="B110" s="6" t="s">
        <v>289</v>
      </c>
      <c r="C110" s="7">
        <v>1</v>
      </c>
      <c r="D110">
        <f t="shared" si="7"/>
        <v>1</v>
      </c>
    </row>
    <row r="111" spans="1:5" ht="14.25">
      <c r="A111" t="e">
        <f t="shared" si="6"/>
        <v>#N/A</v>
      </c>
      <c r="B111" s="25" t="s">
        <v>298</v>
      </c>
      <c r="C111" s="7"/>
      <c r="D111">
        <f t="shared" si="7"/>
        <v>1</v>
      </c>
    </row>
    <row r="112" spans="1:5" ht="14.25">
      <c r="A112" t="e">
        <f t="shared" si="6"/>
        <v>#N/A</v>
      </c>
      <c r="B112" s="6" t="s">
        <v>259</v>
      </c>
      <c r="C112" s="7"/>
      <c r="D112">
        <f t="shared" si="7"/>
        <v>1</v>
      </c>
      <c r="E112">
        <v>15</v>
      </c>
    </row>
    <row r="113" spans="1:4" ht="14.25">
      <c r="A113" t="e">
        <f t="shared" si="6"/>
        <v>#N/A</v>
      </c>
      <c r="B113" s="6" t="s">
        <v>74</v>
      </c>
      <c r="C113" s="7"/>
      <c r="D113">
        <f t="shared" si="7"/>
        <v>1</v>
      </c>
    </row>
    <row r="114" spans="1:4" ht="14.25">
      <c r="A114" t="e">
        <f t="shared" si="6"/>
        <v>#N/A</v>
      </c>
      <c r="B114" s="6" t="s">
        <v>166</v>
      </c>
      <c r="C114" s="7"/>
      <c r="D114">
        <f t="shared" si="7"/>
        <v>1</v>
      </c>
    </row>
    <row r="115" spans="1:4" ht="14.25">
      <c r="A115" t="e">
        <f t="shared" si="6"/>
        <v>#N/A</v>
      </c>
      <c r="B115" s="6" t="s">
        <v>170</v>
      </c>
      <c r="C115" s="7"/>
      <c r="D115">
        <f t="shared" si="7"/>
        <v>1</v>
      </c>
    </row>
    <row r="116" spans="1:4" ht="14.25">
      <c r="A116" t="e">
        <f t="shared" si="6"/>
        <v>#N/A</v>
      </c>
      <c r="B116" s="6" t="s">
        <v>153</v>
      </c>
      <c r="C116" s="7"/>
      <c r="D116">
        <f t="shared" si="7"/>
        <v>1</v>
      </c>
    </row>
    <row r="117" spans="1:4" ht="14.25">
      <c r="A117" t="e">
        <f t="shared" si="6"/>
        <v>#N/A</v>
      </c>
      <c r="B117" s="6" t="s">
        <v>83</v>
      </c>
      <c r="C117" s="7"/>
      <c r="D117">
        <f t="shared" si="7"/>
        <v>2</v>
      </c>
    </row>
    <row r="118" spans="1:4" ht="14.25">
      <c r="A118" t="e">
        <f t="shared" si="6"/>
        <v>#N/A</v>
      </c>
      <c r="B118" s="6" t="s">
        <v>86</v>
      </c>
      <c r="C118" s="7"/>
      <c r="D118">
        <f t="shared" si="7"/>
        <v>1</v>
      </c>
    </row>
    <row r="119" spans="1:4" ht="14.25">
      <c r="A119" t="e">
        <f t="shared" si="6"/>
        <v>#N/A</v>
      </c>
      <c r="B119" s="25" t="s">
        <v>254</v>
      </c>
      <c r="C119" s="7"/>
      <c r="D119">
        <f t="shared" si="7"/>
        <v>1</v>
      </c>
    </row>
    <row r="120" spans="1:4" ht="14.25">
      <c r="A120" t="e">
        <f t="shared" si="6"/>
        <v>#N/A</v>
      </c>
      <c r="B120" s="25" t="s">
        <v>238</v>
      </c>
      <c r="C120" s="23"/>
      <c r="D120">
        <f t="shared" si="7"/>
        <v>1</v>
      </c>
    </row>
    <row r="121" spans="1:4" ht="14.25">
      <c r="A121" t="e">
        <f t="shared" si="6"/>
        <v>#N/A</v>
      </c>
      <c r="B121" s="25" t="s">
        <v>75</v>
      </c>
      <c r="C121" s="7"/>
      <c r="D121">
        <f t="shared" si="7"/>
        <v>1</v>
      </c>
    </row>
    <row r="122" spans="1:4" ht="14.25">
      <c r="A122" t="e">
        <f t="shared" si="6"/>
        <v>#N/A</v>
      </c>
      <c r="B122" s="25" t="s">
        <v>79</v>
      </c>
      <c r="C122" s="7"/>
      <c r="D122">
        <f t="shared" si="7"/>
        <v>2</v>
      </c>
    </row>
    <row r="123" spans="1:4" ht="14.25">
      <c r="A123" t="e">
        <f t="shared" si="6"/>
        <v>#N/A</v>
      </c>
      <c r="B123" s="25" t="s">
        <v>172</v>
      </c>
      <c r="C123" s="7"/>
      <c r="D123">
        <f t="shared" si="7"/>
        <v>1</v>
      </c>
    </row>
    <row r="124" spans="1:4" ht="14.25">
      <c r="A124" t="e">
        <f t="shared" si="6"/>
        <v>#N/A</v>
      </c>
      <c r="B124" s="25" t="s">
        <v>165</v>
      </c>
      <c r="C124" s="7"/>
      <c r="D124">
        <f t="shared" si="7"/>
        <v>1</v>
      </c>
    </row>
    <row r="125" spans="1:4" ht="14.25">
      <c r="A125" t="e">
        <f t="shared" si="6"/>
        <v>#N/A</v>
      </c>
      <c r="B125" s="27" t="s">
        <v>282</v>
      </c>
      <c r="C125" s="7"/>
      <c r="D125">
        <f t="shared" si="7"/>
        <v>1</v>
      </c>
    </row>
    <row r="126" spans="1:4" ht="14.25">
      <c r="A126" t="e">
        <f t="shared" si="6"/>
        <v>#N/A</v>
      </c>
      <c r="B126" s="27" t="s">
        <v>169</v>
      </c>
      <c r="C126" s="7"/>
      <c r="D126">
        <f t="shared" si="7"/>
        <v>1</v>
      </c>
    </row>
    <row r="127" spans="1:4" ht="14.25">
      <c r="A127" t="e">
        <f t="shared" si="6"/>
        <v>#N/A</v>
      </c>
      <c r="B127" s="25" t="s">
        <v>309</v>
      </c>
      <c r="C127" s="7"/>
      <c r="D127">
        <f t="shared" si="7"/>
        <v>1</v>
      </c>
    </row>
    <row r="128" spans="1:4" ht="14.25">
      <c r="A128" t="e">
        <f t="shared" si="6"/>
        <v>#N/A</v>
      </c>
      <c r="B128" s="25" t="s">
        <v>302</v>
      </c>
      <c r="C128" s="7"/>
      <c r="D128">
        <f t="shared" si="7"/>
        <v>2</v>
      </c>
    </row>
    <row r="129" spans="1:4" ht="14.25">
      <c r="A129" t="e">
        <f t="shared" si="6"/>
        <v>#N/A</v>
      </c>
      <c r="B129" s="14" t="s">
        <v>173</v>
      </c>
      <c r="C129" s="7"/>
      <c r="D129">
        <f t="shared" si="7"/>
        <v>2</v>
      </c>
    </row>
    <row r="130" spans="1:4" ht="14.25">
      <c r="A130" t="e">
        <f t="shared" si="6"/>
        <v>#N/A</v>
      </c>
      <c r="B130" s="6" t="s">
        <v>176</v>
      </c>
      <c r="C130" s="7"/>
      <c r="D130">
        <f t="shared" si="7"/>
        <v>2</v>
      </c>
    </row>
    <row r="131" spans="1:4" ht="14.25">
      <c r="A131" t="e">
        <f t="shared" ref="A131:A162" si="8">RANK(C131,$C$3:$C$154,0)</f>
        <v>#N/A</v>
      </c>
      <c r="B131" s="27" t="s">
        <v>90</v>
      </c>
      <c r="C131" s="7"/>
      <c r="D131">
        <f t="shared" ref="D131:D162" si="9">COUNTIF($B$3:$B$212,B131)</f>
        <v>2</v>
      </c>
    </row>
    <row r="132" spans="1:4" ht="14.25">
      <c r="A132" t="e">
        <f t="shared" si="8"/>
        <v>#N/A</v>
      </c>
      <c r="B132" s="27" t="s">
        <v>21</v>
      </c>
      <c r="C132" s="7"/>
      <c r="D132">
        <f t="shared" si="9"/>
        <v>2</v>
      </c>
    </row>
    <row r="133" spans="1:4" ht="14.25">
      <c r="A133" t="e">
        <f t="shared" si="8"/>
        <v>#N/A</v>
      </c>
      <c r="B133" s="9" t="s">
        <v>114</v>
      </c>
      <c r="C133" s="7"/>
      <c r="D133">
        <f t="shared" si="9"/>
        <v>3</v>
      </c>
    </row>
    <row r="134" spans="1:4" ht="14.25">
      <c r="A134" t="e">
        <f t="shared" si="8"/>
        <v>#N/A</v>
      </c>
      <c r="B134" s="9" t="s">
        <v>98</v>
      </c>
      <c r="C134" s="7"/>
      <c r="D134">
        <f t="shared" si="9"/>
        <v>2</v>
      </c>
    </row>
    <row r="135" spans="1:4" ht="14.25">
      <c r="A135" t="e">
        <f t="shared" si="8"/>
        <v>#N/A</v>
      </c>
      <c r="B135" s="27" t="s">
        <v>32</v>
      </c>
      <c r="C135" s="7"/>
      <c r="D135">
        <f t="shared" si="9"/>
        <v>2</v>
      </c>
    </row>
    <row r="136" spans="1:4" ht="14.25">
      <c r="A136" t="e">
        <f t="shared" si="8"/>
        <v>#N/A</v>
      </c>
      <c r="B136" s="9" t="s">
        <v>158</v>
      </c>
      <c r="C136" s="7"/>
      <c r="D136">
        <f t="shared" si="9"/>
        <v>2</v>
      </c>
    </row>
    <row r="137" spans="1:4" ht="14.25">
      <c r="A137" t="e">
        <f t="shared" si="8"/>
        <v>#N/A</v>
      </c>
      <c r="B137" s="9" t="s">
        <v>103</v>
      </c>
      <c r="C137" s="7"/>
      <c r="D137">
        <f t="shared" si="9"/>
        <v>2</v>
      </c>
    </row>
    <row r="138" spans="1:4" ht="14.25">
      <c r="A138" t="e">
        <f t="shared" si="8"/>
        <v>#N/A</v>
      </c>
      <c r="B138" s="6" t="s">
        <v>179</v>
      </c>
      <c r="C138" s="23"/>
      <c r="D138">
        <f t="shared" si="9"/>
        <v>2</v>
      </c>
    </row>
    <row r="139" spans="1:4" ht="14.25">
      <c r="A139" t="e">
        <f t="shared" si="8"/>
        <v>#N/A</v>
      </c>
      <c r="B139" s="6" t="s">
        <v>119</v>
      </c>
      <c r="C139" s="7"/>
      <c r="D139">
        <f t="shared" si="9"/>
        <v>3</v>
      </c>
    </row>
    <row r="140" spans="1:4" ht="14.25">
      <c r="A140" t="e">
        <f t="shared" si="8"/>
        <v>#N/A</v>
      </c>
      <c r="B140" s="6" t="s">
        <v>265</v>
      </c>
      <c r="C140" s="7"/>
      <c r="D140">
        <f t="shared" si="9"/>
        <v>2</v>
      </c>
    </row>
    <row r="141" spans="1:4" ht="14.25">
      <c r="A141" t="e">
        <f t="shared" si="8"/>
        <v>#N/A</v>
      </c>
      <c r="B141" s="6" t="s">
        <v>266</v>
      </c>
      <c r="C141" s="7"/>
      <c r="D141">
        <f t="shared" si="9"/>
        <v>2</v>
      </c>
    </row>
    <row r="142" spans="1:4" ht="14.25">
      <c r="A142" t="e">
        <f t="shared" si="8"/>
        <v>#N/A</v>
      </c>
      <c r="B142" s="25" t="s">
        <v>159</v>
      </c>
      <c r="C142" s="7"/>
      <c r="D142">
        <f t="shared" si="9"/>
        <v>2</v>
      </c>
    </row>
    <row r="143" spans="1:4" ht="14.25">
      <c r="A143" t="e">
        <f t="shared" si="8"/>
        <v>#N/A</v>
      </c>
      <c r="B143" s="26" t="s">
        <v>161</v>
      </c>
      <c r="C143" s="7"/>
      <c r="D143">
        <f t="shared" si="9"/>
        <v>2</v>
      </c>
    </row>
    <row r="144" spans="1:4" ht="14.25">
      <c r="A144" t="e">
        <f t="shared" si="8"/>
        <v>#N/A</v>
      </c>
      <c r="B144" s="25" t="s">
        <v>111</v>
      </c>
      <c r="C144" s="7"/>
      <c r="D144">
        <f t="shared" si="9"/>
        <v>3</v>
      </c>
    </row>
    <row r="145" spans="1:5" ht="14.25">
      <c r="A145" t="e">
        <f t="shared" si="8"/>
        <v>#N/A</v>
      </c>
      <c r="B145" s="25" t="s">
        <v>160</v>
      </c>
      <c r="C145" s="7"/>
      <c r="D145">
        <f t="shared" si="9"/>
        <v>3</v>
      </c>
    </row>
    <row r="146" spans="1:5" ht="14.25">
      <c r="A146" t="e">
        <f t="shared" si="8"/>
        <v>#N/A</v>
      </c>
      <c r="B146" s="27" t="s">
        <v>252</v>
      </c>
      <c r="C146" s="7"/>
      <c r="D146">
        <f t="shared" si="9"/>
        <v>2</v>
      </c>
    </row>
    <row r="147" spans="1:5" ht="14.25">
      <c r="A147" t="e">
        <f t="shared" si="8"/>
        <v>#N/A</v>
      </c>
      <c r="B147" s="25" t="s">
        <v>113</v>
      </c>
      <c r="C147" s="7"/>
      <c r="D147">
        <f t="shared" si="9"/>
        <v>2</v>
      </c>
    </row>
    <row r="148" spans="1:5" ht="14.25">
      <c r="A148" t="e">
        <f t="shared" si="8"/>
        <v>#N/A</v>
      </c>
      <c r="B148" s="25" t="s">
        <v>34</v>
      </c>
      <c r="C148" s="7"/>
      <c r="D148">
        <f t="shared" si="9"/>
        <v>2</v>
      </c>
    </row>
    <row r="149" spans="1:5" ht="14.25">
      <c r="A149" t="e">
        <f t="shared" si="8"/>
        <v>#N/A</v>
      </c>
      <c r="B149" s="33" t="s">
        <v>116</v>
      </c>
      <c r="C149" s="7"/>
      <c r="D149">
        <f t="shared" si="9"/>
        <v>2</v>
      </c>
    </row>
    <row r="150" spans="1:5" ht="14.25">
      <c r="A150" t="e">
        <f t="shared" si="8"/>
        <v>#N/A</v>
      </c>
      <c r="B150" s="25" t="s">
        <v>118</v>
      </c>
      <c r="C150" s="7"/>
      <c r="D150">
        <f t="shared" si="9"/>
        <v>2</v>
      </c>
    </row>
    <row r="151" spans="1:5" ht="14.25">
      <c r="A151" t="e">
        <f t="shared" si="8"/>
        <v>#N/A</v>
      </c>
      <c r="B151" s="27" t="s">
        <v>68</v>
      </c>
      <c r="C151" s="7"/>
      <c r="D151">
        <f t="shared" si="9"/>
        <v>2</v>
      </c>
    </row>
    <row r="152" spans="1:5">
      <c r="A152" t="e">
        <f t="shared" si="8"/>
        <v>#N/A</v>
      </c>
      <c r="B152" s="5"/>
      <c r="C152" s="5"/>
      <c r="D152">
        <f t="shared" si="9"/>
        <v>0</v>
      </c>
    </row>
    <row r="153" spans="1:5">
      <c r="A153" t="e">
        <f t="shared" si="8"/>
        <v>#N/A</v>
      </c>
      <c r="B153" s="5"/>
      <c r="C153" s="5"/>
      <c r="D153">
        <f t="shared" si="9"/>
        <v>0</v>
      </c>
    </row>
    <row r="154" spans="1:5" ht="14.25">
      <c r="A154" t="e">
        <f t="shared" si="8"/>
        <v>#N/A</v>
      </c>
      <c r="B154" s="25" t="s">
        <v>302</v>
      </c>
      <c r="C154" s="7"/>
      <c r="D154">
        <f t="shared" si="9"/>
        <v>2</v>
      </c>
    </row>
    <row r="155" spans="1:5" ht="14.25">
      <c r="A155" t="e">
        <f t="shared" si="8"/>
        <v>#N/A</v>
      </c>
      <c r="B155" s="25" t="s">
        <v>171</v>
      </c>
      <c r="C155" s="7"/>
      <c r="D155">
        <f t="shared" si="9"/>
        <v>2</v>
      </c>
    </row>
    <row r="156" spans="1:5" ht="14.25">
      <c r="A156" t="e">
        <f t="shared" si="8"/>
        <v>#N/A</v>
      </c>
      <c r="B156" s="9" t="s">
        <v>173</v>
      </c>
      <c r="C156" s="7"/>
      <c r="D156">
        <f t="shared" si="9"/>
        <v>2</v>
      </c>
    </row>
    <row r="157" spans="1:5" ht="14.25">
      <c r="A157" t="e">
        <f t="shared" si="8"/>
        <v>#N/A</v>
      </c>
      <c r="B157" s="6" t="s">
        <v>176</v>
      </c>
      <c r="C157" s="7"/>
      <c r="D157">
        <f t="shared" si="9"/>
        <v>2</v>
      </c>
    </row>
    <row r="158" spans="1:5" ht="14.25">
      <c r="A158" t="e">
        <f t="shared" si="8"/>
        <v>#N/A</v>
      </c>
      <c r="B158" s="27" t="s">
        <v>90</v>
      </c>
      <c r="C158" s="7"/>
      <c r="D158">
        <f t="shared" si="9"/>
        <v>2</v>
      </c>
    </row>
    <row r="159" spans="1:5" ht="14.25">
      <c r="A159" t="e">
        <f t="shared" si="8"/>
        <v>#N/A</v>
      </c>
      <c r="B159" s="27" t="s">
        <v>21</v>
      </c>
      <c r="C159" s="7"/>
      <c r="D159">
        <f t="shared" si="9"/>
        <v>2</v>
      </c>
    </row>
    <row r="160" spans="1:5" ht="14.25">
      <c r="A160" t="e">
        <f t="shared" si="8"/>
        <v>#N/A</v>
      </c>
      <c r="B160" s="9" t="s">
        <v>114</v>
      </c>
      <c r="C160" s="7"/>
      <c r="D160">
        <f t="shared" si="9"/>
        <v>3</v>
      </c>
      <c r="E160">
        <v>127</v>
      </c>
    </row>
    <row r="161" spans="1:4" ht="14.25">
      <c r="A161" t="e">
        <f t="shared" si="8"/>
        <v>#N/A</v>
      </c>
      <c r="B161" s="9" t="s">
        <v>98</v>
      </c>
      <c r="C161" s="7"/>
      <c r="D161">
        <f t="shared" si="9"/>
        <v>2</v>
      </c>
    </row>
    <row r="162" spans="1:4" ht="14.25">
      <c r="A162" t="e">
        <f t="shared" si="8"/>
        <v>#N/A</v>
      </c>
      <c r="B162" s="33" t="s">
        <v>32</v>
      </c>
      <c r="C162" s="7"/>
      <c r="D162">
        <f t="shared" si="9"/>
        <v>2</v>
      </c>
    </row>
    <row r="163" spans="1:4" ht="14.25">
      <c r="A163" t="e">
        <f t="shared" ref="A163:A194" si="10">RANK(C163,$C$3:$C$154,0)</f>
        <v>#N/A</v>
      </c>
      <c r="B163" s="9" t="s">
        <v>158</v>
      </c>
      <c r="C163" s="7"/>
      <c r="D163">
        <f t="shared" ref="D163:D194" si="11">COUNTIF($B$3:$B$212,B163)</f>
        <v>2</v>
      </c>
    </row>
    <row r="164" spans="1:4" ht="14.25">
      <c r="A164" t="e">
        <f t="shared" si="10"/>
        <v>#N/A</v>
      </c>
      <c r="B164" s="9" t="s">
        <v>103</v>
      </c>
      <c r="C164" s="7"/>
      <c r="D164">
        <f t="shared" si="11"/>
        <v>2</v>
      </c>
    </row>
    <row r="165" spans="1:4" ht="14.25">
      <c r="A165" t="e">
        <f t="shared" si="10"/>
        <v>#N/A</v>
      </c>
      <c r="B165" s="6" t="s">
        <v>179</v>
      </c>
      <c r="C165" s="23"/>
      <c r="D165">
        <f t="shared" si="11"/>
        <v>2</v>
      </c>
    </row>
    <row r="166" spans="1:4" ht="14.25">
      <c r="A166" t="e">
        <f t="shared" si="10"/>
        <v>#N/A</v>
      </c>
      <c r="B166" s="6" t="s">
        <v>119</v>
      </c>
      <c r="C166" s="7"/>
      <c r="D166">
        <f t="shared" si="11"/>
        <v>3</v>
      </c>
    </row>
    <row r="167" spans="1:4" ht="14.25">
      <c r="A167" t="e">
        <f t="shared" si="10"/>
        <v>#N/A</v>
      </c>
      <c r="B167" s="6" t="s">
        <v>265</v>
      </c>
      <c r="C167" s="7"/>
      <c r="D167">
        <f t="shared" si="11"/>
        <v>2</v>
      </c>
    </row>
    <row r="168" spans="1:4" ht="14.25">
      <c r="A168" t="e">
        <f t="shared" si="10"/>
        <v>#N/A</v>
      </c>
      <c r="B168" s="2" t="s">
        <v>88</v>
      </c>
      <c r="C168" s="7"/>
      <c r="D168">
        <f t="shared" si="11"/>
        <v>1</v>
      </c>
    </row>
    <row r="169" spans="1:4" ht="14.25">
      <c r="A169" t="e">
        <f t="shared" si="10"/>
        <v>#N/A</v>
      </c>
      <c r="B169" s="6" t="s">
        <v>175</v>
      </c>
      <c r="C169" s="7"/>
      <c r="D169">
        <f t="shared" si="11"/>
        <v>1</v>
      </c>
    </row>
    <row r="170" spans="1:4" ht="14.25">
      <c r="A170" t="e">
        <f t="shared" si="10"/>
        <v>#N/A</v>
      </c>
      <c r="B170" s="6" t="s">
        <v>157</v>
      </c>
      <c r="C170" s="7"/>
      <c r="D170">
        <f t="shared" si="11"/>
        <v>1</v>
      </c>
    </row>
    <row r="171" spans="1:4" ht="14.25">
      <c r="A171" t="e">
        <f t="shared" si="10"/>
        <v>#N/A</v>
      </c>
      <c r="B171" s="6" t="s">
        <v>94</v>
      </c>
      <c r="C171" s="7"/>
      <c r="D171">
        <f t="shared" si="11"/>
        <v>2</v>
      </c>
    </row>
    <row r="172" spans="1:4" ht="14.25">
      <c r="A172" t="e">
        <f t="shared" si="10"/>
        <v>#N/A</v>
      </c>
      <c r="B172" s="6" t="s">
        <v>95</v>
      </c>
      <c r="C172" s="7"/>
      <c r="D172">
        <f t="shared" si="11"/>
        <v>1</v>
      </c>
    </row>
    <row r="173" spans="1:4" ht="14.25">
      <c r="A173" t="e">
        <f t="shared" si="10"/>
        <v>#N/A</v>
      </c>
      <c r="B173" s="6" t="s">
        <v>96</v>
      </c>
      <c r="C173" s="7"/>
      <c r="D173">
        <f t="shared" si="11"/>
        <v>1</v>
      </c>
    </row>
    <row r="174" spans="1:4" ht="14.25">
      <c r="A174" t="e">
        <f t="shared" si="10"/>
        <v>#N/A</v>
      </c>
      <c r="B174" s="6" t="s">
        <v>97</v>
      </c>
      <c r="C174" s="7"/>
      <c r="D174">
        <f t="shared" si="11"/>
        <v>1</v>
      </c>
    </row>
    <row r="175" spans="1:4" ht="14.25">
      <c r="A175" t="e">
        <f t="shared" si="10"/>
        <v>#N/A</v>
      </c>
      <c r="B175" s="40" t="s">
        <v>292</v>
      </c>
      <c r="C175" s="23"/>
      <c r="D175">
        <f t="shared" si="11"/>
        <v>1</v>
      </c>
    </row>
    <row r="176" spans="1:4" ht="14.25">
      <c r="A176" t="e">
        <f t="shared" si="10"/>
        <v>#N/A</v>
      </c>
      <c r="B176" s="6" t="s">
        <v>101</v>
      </c>
      <c r="C176" s="7"/>
      <c r="D176">
        <f t="shared" si="11"/>
        <v>1</v>
      </c>
    </row>
    <row r="177" spans="1:4" ht="14.25">
      <c r="A177" t="e">
        <f t="shared" si="10"/>
        <v>#N/A</v>
      </c>
      <c r="B177" s="6" t="s">
        <v>102</v>
      </c>
      <c r="C177" s="7"/>
      <c r="D177">
        <f t="shared" si="11"/>
        <v>1</v>
      </c>
    </row>
    <row r="178" spans="1:4" ht="14.25">
      <c r="A178" t="e">
        <f t="shared" si="10"/>
        <v>#N/A</v>
      </c>
      <c r="B178" s="6" t="s">
        <v>285</v>
      </c>
      <c r="C178" s="7"/>
      <c r="D178">
        <f t="shared" si="11"/>
        <v>1</v>
      </c>
    </row>
    <row r="179" spans="1:4" ht="14.25">
      <c r="A179" t="e">
        <f t="shared" si="10"/>
        <v>#N/A</v>
      </c>
      <c r="B179" s="6" t="s">
        <v>266</v>
      </c>
      <c r="C179" s="7"/>
      <c r="D179">
        <f t="shared" si="11"/>
        <v>2</v>
      </c>
    </row>
    <row r="180" spans="1:4" ht="14.25">
      <c r="A180" t="e">
        <f t="shared" si="10"/>
        <v>#N/A</v>
      </c>
      <c r="B180" s="6" t="s">
        <v>242</v>
      </c>
      <c r="C180" s="7"/>
      <c r="D180">
        <f t="shared" si="11"/>
        <v>2</v>
      </c>
    </row>
    <row r="181" spans="1:4" ht="14.25">
      <c r="A181" t="e">
        <f t="shared" si="10"/>
        <v>#N/A</v>
      </c>
      <c r="B181" s="25" t="s">
        <v>159</v>
      </c>
      <c r="C181" s="7"/>
      <c r="D181">
        <f t="shared" si="11"/>
        <v>2</v>
      </c>
    </row>
    <row r="182" spans="1:4" ht="14.25">
      <c r="A182" t="e">
        <f t="shared" si="10"/>
        <v>#N/A</v>
      </c>
      <c r="B182" s="26" t="s">
        <v>161</v>
      </c>
      <c r="C182" s="7"/>
      <c r="D182">
        <f t="shared" si="11"/>
        <v>2</v>
      </c>
    </row>
    <row r="183" spans="1:4" ht="14.25">
      <c r="A183" t="e">
        <f t="shared" si="10"/>
        <v>#N/A</v>
      </c>
      <c r="B183" s="25" t="s">
        <v>111</v>
      </c>
      <c r="C183" s="7"/>
      <c r="D183">
        <f t="shared" si="11"/>
        <v>3</v>
      </c>
    </row>
    <row r="184" spans="1:4" ht="14.25">
      <c r="A184" t="e">
        <f t="shared" si="10"/>
        <v>#N/A</v>
      </c>
      <c r="B184" s="25" t="s">
        <v>91</v>
      </c>
      <c r="C184" s="7"/>
      <c r="D184">
        <f t="shared" si="11"/>
        <v>1</v>
      </c>
    </row>
    <row r="185" spans="1:4" ht="14.25">
      <c r="A185" t="e">
        <f t="shared" si="10"/>
        <v>#N/A</v>
      </c>
      <c r="B185" s="25" t="s">
        <v>108</v>
      </c>
      <c r="C185" s="7"/>
      <c r="D185">
        <f t="shared" si="11"/>
        <v>1</v>
      </c>
    </row>
    <row r="186" spans="1:4" ht="14.25">
      <c r="A186" t="e">
        <f t="shared" si="10"/>
        <v>#N/A</v>
      </c>
      <c r="B186" s="27" t="s">
        <v>268</v>
      </c>
      <c r="C186" s="7"/>
      <c r="D186">
        <f t="shared" si="11"/>
        <v>2</v>
      </c>
    </row>
    <row r="187" spans="1:4" ht="14.25">
      <c r="A187" t="e">
        <f t="shared" si="10"/>
        <v>#N/A</v>
      </c>
      <c r="B187" s="25" t="s">
        <v>160</v>
      </c>
      <c r="C187" s="7"/>
      <c r="D187">
        <f t="shared" si="11"/>
        <v>3</v>
      </c>
    </row>
    <row r="188" spans="1:4" ht="14.25">
      <c r="A188" t="e">
        <f t="shared" si="10"/>
        <v>#N/A</v>
      </c>
      <c r="B188" s="33" t="s">
        <v>252</v>
      </c>
      <c r="C188" s="7"/>
      <c r="D188">
        <f t="shared" si="11"/>
        <v>2</v>
      </c>
    </row>
    <row r="189" spans="1:4" ht="14.25">
      <c r="A189" t="e">
        <f t="shared" si="10"/>
        <v>#N/A</v>
      </c>
      <c r="B189" s="25" t="s">
        <v>113</v>
      </c>
      <c r="C189" s="7"/>
      <c r="D189">
        <f t="shared" si="11"/>
        <v>2</v>
      </c>
    </row>
    <row r="190" spans="1:4" ht="14.25">
      <c r="A190" t="e">
        <f t="shared" si="10"/>
        <v>#N/A</v>
      </c>
      <c r="B190" s="6" t="s">
        <v>30</v>
      </c>
      <c r="C190" s="7"/>
      <c r="D190">
        <f t="shared" si="11"/>
        <v>3</v>
      </c>
    </row>
    <row r="191" spans="1:4" ht="14.25">
      <c r="A191" t="e">
        <f t="shared" si="10"/>
        <v>#N/A</v>
      </c>
      <c r="B191" s="25" t="s">
        <v>34</v>
      </c>
      <c r="C191" s="7"/>
      <c r="D191">
        <f t="shared" si="11"/>
        <v>2</v>
      </c>
    </row>
    <row r="192" spans="1:4" ht="14.25">
      <c r="A192" t="e">
        <f t="shared" si="10"/>
        <v>#N/A</v>
      </c>
      <c r="B192" s="27" t="s">
        <v>116</v>
      </c>
      <c r="C192" s="7"/>
      <c r="D192">
        <f t="shared" si="11"/>
        <v>2</v>
      </c>
    </row>
    <row r="193" spans="1:6" ht="14.25">
      <c r="A193" t="e">
        <f t="shared" si="10"/>
        <v>#N/A</v>
      </c>
      <c r="B193" s="25" t="s">
        <v>118</v>
      </c>
      <c r="C193" s="7"/>
      <c r="D193">
        <f t="shared" si="11"/>
        <v>2</v>
      </c>
    </row>
    <row r="194" spans="1:6" ht="14.25">
      <c r="A194" t="e">
        <f t="shared" si="10"/>
        <v>#N/A</v>
      </c>
      <c r="B194" s="27" t="s">
        <v>68</v>
      </c>
      <c r="C194" s="7"/>
      <c r="D194">
        <f t="shared" si="11"/>
        <v>2</v>
      </c>
    </row>
    <row r="195" spans="1:6" ht="14.25">
      <c r="A195" t="e">
        <f t="shared" ref="A195:A200" si="12">RANK(C195,$C$3:$C$154,0)</f>
        <v>#N/A</v>
      </c>
      <c r="B195" s="6" t="s">
        <v>261</v>
      </c>
      <c r="C195" s="7"/>
      <c r="D195">
        <f t="shared" ref="D195:D202" si="13">COUNTIF($B$3:$B$212,B195)</f>
        <v>2</v>
      </c>
    </row>
    <row r="196" spans="1:6" ht="14.25">
      <c r="A196" t="e">
        <f t="shared" si="12"/>
        <v>#N/A</v>
      </c>
      <c r="B196" s="6" t="s">
        <v>89</v>
      </c>
      <c r="C196" s="7"/>
      <c r="D196">
        <f t="shared" si="13"/>
        <v>1</v>
      </c>
    </row>
    <row r="197" spans="1:6" ht="14.25">
      <c r="A197" t="e">
        <f t="shared" si="12"/>
        <v>#N/A</v>
      </c>
      <c r="B197" s="6" t="s">
        <v>94</v>
      </c>
      <c r="C197" s="7"/>
      <c r="D197">
        <f t="shared" si="13"/>
        <v>2</v>
      </c>
      <c r="E197" s="26"/>
      <c r="F197" s="31"/>
    </row>
    <row r="198" spans="1:6" ht="14.25">
      <c r="A198" t="e">
        <f t="shared" si="12"/>
        <v>#N/A</v>
      </c>
      <c r="B198" s="6" t="s">
        <v>99</v>
      </c>
      <c r="C198" s="7"/>
      <c r="D198">
        <f t="shared" si="13"/>
        <v>1</v>
      </c>
    </row>
    <row r="199" spans="1:6" ht="14.25">
      <c r="A199" t="e">
        <f t="shared" si="12"/>
        <v>#N/A</v>
      </c>
      <c r="B199" s="25"/>
      <c r="C199" s="7"/>
      <c r="D199">
        <f t="shared" si="13"/>
        <v>0</v>
      </c>
    </row>
    <row r="200" spans="1:6" ht="14.25">
      <c r="A200" t="e">
        <f t="shared" si="12"/>
        <v>#N/A</v>
      </c>
      <c r="B200" s="25"/>
      <c r="C200" s="7"/>
      <c r="D200">
        <f t="shared" si="13"/>
        <v>0</v>
      </c>
    </row>
    <row r="201" spans="1:6" ht="14.25">
      <c r="B201" s="25"/>
      <c r="C201" s="7"/>
      <c r="D201">
        <f t="shared" si="13"/>
        <v>0</v>
      </c>
    </row>
    <row r="202" spans="1:6" ht="14.25">
      <c r="B202" s="25"/>
      <c r="C202" s="7"/>
      <c r="D202">
        <f t="shared" si="13"/>
        <v>0</v>
      </c>
    </row>
    <row r="203" spans="1:6" ht="14.25">
      <c r="B203" s="25"/>
      <c r="C203" s="7"/>
    </row>
    <row r="204" spans="1:6" ht="14.25">
      <c r="B204" s="26"/>
      <c r="C204" s="7"/>
    </row>
    <row r="205" spans="1:6" ht="14.25">
      <c r="B205" s="25"/>
      <c r="C205" s="7"/>
    </row>
    <row r="206" spans="1:6" ht="14.25">
      <c r="B206" s="6"/>
      <c r="C206" s="7"/>
    </row>
    <row r="207" spans="1:6" ht="14.25">
      <c r="B207" s="25"/>
      <c r="C207" s="7"/>
    </row>
    <row r="208" spans="1:6" ht="14.25">
      <c r="B208" s="27"/>
      <c r="C208" s="7"/>
    </row>
    <row r="209" spans="2:3" ht="14.25">
      <c r="B209" s="25"/>
      <c r="C209" s="7"/>
    </row>
    <row r="210" spans="2:3" ht="14.25">
      <c r="B210" s="27"/>
      <c r="C210" s="7"/>
    </row>
    <row r="211" spans="2:3" ht="14.25">
      <c r="B211" s="6"/>
      <c r="C211" s="7"/>
    </row>
    <row r="212" spans="2:3" ht="14.25">
      <c r="B212" s="6"/>
      <c r="C212" s="7"/>
    </row>
    <row r="213" spans="2:3" ht="14.25">
      <c r="B213" s="6"/>
      <c r="C213" s="7"/>
    </row>
    <row r="214" spans="2:3" ht="14.25">
      <c r="B214" s="6"/>
      <c r="C214" s="7"/>
    </row>
    <row r="215" spans="2:3" ht="14.25">
      <c r="B215" s="6"/>
      <c r="C215" s="7"/>
    </row>
    <row r="216" spans="2:3" ht="14.25">
      <c r="B216" s="2"/>
      <c r="C216" s="7"/>
    </row>
    <row r="217" spans="2:3" ht="14.25">
      <c r="B217" s="6"/>
      <c r="C217" s="7"/>
    </row>
    <row r="218" spans="2:3" ht="14.25">
      <c r="B218" s="2"/>
      <c r="C218" s="7"/>
    </row>
    <row r="219" spans="2:3" ht="14.25">
      <c r="B219" s="6"/>
      <c r="C219" s="7"/>
    </row>
  </sheetData>
  <phoneticPr fontId="3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B9EE-4F5F-460F-9694-207763DC4052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31" activePane="bottomRight" state="frozen"/>
      <selection activeCell="V85" sqref="V85"/>
      <selection pane="topRight" activeCell="V85" sqref="V85"/>
      <selection pane="bottomLeft" activeCell="V85" sqref="V85"/>
      <selection pane="bottomRight" activeCell="U144" sqref="U144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26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62"/>
      <c r="AE1" s="72"/>
      <c r="AF1" s="72"/>
      <c r="AG1" s="72"/>
    </row>
    <row r="2" spans="1:34" ht="14.25" customHeight="1">
      <c r="A2" s="72"/>
      <c r="B2" s="312" t="s">
        <v>1</v>
      </c>
      <c r="C2" s="312"/>
      <c r="D2" s="312"/>
      <c r="E2" s="31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313" t="s">
        <v>163</v>
      </c>
      <c r="AB2" s="313"/>
      <c r="AC2" s="313"/>
      <c r="AD2" s="125">
        <v>2025.12</v>
      </c>
      <c r="AE2" s="72"/>
      <c r="AF2" s="72"/>
      <c r="AG2" s="72"/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37</v>
      </c>
      <c r="H5" s="49"/>
      <c r="I5" s="78"/>
      <c r="J5" s="49" t="s">
        <v>322</v>
      </c>
      <c r="K5" s="78">
        <v>78</v>
      </c>
      <c r="L5" s="49" t="s">
        <v>323</v>
      </c>
      <c r="M5" s="78">
        <v>12</v>
      </c>
      <c r="N5" s="49" t="s">
        <v>215</v>
      </c>
      <c r="O5" s="78"/>
      <c r="P5" s="49" t="s">
        <v>324</v>
      </c>
      <c r="Q5" s="78">
        <v>11</v>
      </c>
      <c r="R5" s="49" t="s">
        <v>448</v>
      </c>
      <c r="S5" s="78">
        <v>1</v>
      </c>
      <c r="T5" s="49" t="s">
        <v>429</v>
      </c>
      <c r="U5" s="78">
        <v>10</v>
      </c>
      <c r="V5" s="49" t="s">
        <v>331</v>
      </c>
      <c r="W5" s="78">
        <v>2</v>
      </c>
      <c r="X5" s="49" t="s">
        <v>326</v>
      </c>
      <c r="Y5" s="78">
        <v>3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36</v>
      </c>
      <c r="L6" s="49"/>
      <c r="M6" s="78"/>
      <c r="N6" s="49"/>
      <c r="O6" s="78"/>
      <c r="P6" s="49" t="s">
        <v>327</v>
      </c>
      <c r="Q6" s="78">
        <v>10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/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10</v>
      </c>
      <c r="T8" s="49"/>
      <c r="U8" s="78"/>
      <c r="V8" s="49" t="s">
        <v>187</v>
      </c>
      <c r="W8" s="78">
        <v>18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1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11</v>
      </c>
      <c r="T10" s="49"/>
      <c r="U10" s="78"/>
      <c r="V10" s="49" t="s">
        <v>189</v>
      </c>
      <c r="W10" s="78">
        <v>27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2</v>
      </c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272</v>
      </c>
      <c r="AE22" s="90"/>
      <c r="AF22" s="72">
        <v>0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>
        <v>32</v>
      </c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0</v>
      </c>
      <c r="AG23" s="46" t="s">
        <v>474</v>
      </c>
    </row>
    <row r="24" spans="1:33" ht="15.75" customHeight="1">
      <c r="A24" s="89"/>
      <c r="B24" s="49" t="s">
        <v>12</v>
      </c>
      <c r="C24" s="78">
        <v>2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>
        <v>1</v>
      </c>
      <c r="N24" s="49" t="s">
        <v>12</v>
      </c>
      <c r="O24" s="78">
        <v>1</v>
      </c>
      <c r="P24" s="49" t="s">
        <v>12</v>
      </c>
      <c r="Q24" s="78"/>
      <c r="R24" s="49" t="s">
        <v>12</v>
      </c>
      <c r="S24" s="78">
        <v>2</v>
      </c>
      <c r="T24" s="49" t="s">
        <v>12</v>
      </c>
      <c r="U24" s="78"/>
      <c r="V24" s="49" t="s">
        <v>12</v>
      </c>
      <c r="W24" s="78"/>
      <c r="X24" s="49"/>
      <c r="Y24" s="78"/>
      <c r="Z24" s="50" t="s">
        <v>12</v>
      </c>
      <c r="AA24" s="53">
        <v>17</v>
      </c>
      <c r="AB24" s="49" t="s">
        <v>12</v>
      </c>
      <c r="AC24" s="78"/>
      <c r="AD24" s="93">
        <f>IF(ISERROR(AD25/AD22),"",AD25/AD22)</f>
        <v>1.2058823529411764</v>
      </c>
      <c r="AE24" s="90"/>
      <c r="AF24" s="72">
        <v>0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2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37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114</v>
      </c>
      <c r="L25" s="55" t="s">
        <v>43</v>
      </c>
      <c r="M25" s="95">
        <f>SUBTOTAL(9,M5:M24)</f>
        <v>46</v>
      </c>
      <c r="N25" s="55" t="s">
        <v>44</v>
      </c>
      <c r="O25" s="95">
        <f>SUBTOTAL(9,O5:O24)</f>
        <v>1</v>
      </c>
      <c r="P25" s="55" t="s">
        <v>45</v>
      </c>
      <c r="Q25" s="95">
        <f>SUBTOTAL(9,Q5:Q24)</f>
        <v>21</v>
      </c>
      <c r="R25" s="55" t="s">
        <v>46</v>
      </c>
      <c r="S25" s="95">
        <f>SUBTOTAL(9,S5:S24)</f>
        <v>27</v>
      </c>
      <c r="T25" s="55" t="s">
        <v>47</v>
      </c>
      <c r="U25" s="95">
        <f>SUBTOTAL(9,U5:U24)</f>
        <v>10</v>
      </c>
      <c r="V25" s="55" t="s">
        <v>48</v>
      </c>
      <c r="W25" s="95">
        <f>SUBTOTAL(9,W5:W24)</f>
        <v>50</v>
      </c>
      <c r="X25" s="55" t="s">
        <v>278</v>
      </c>
      <c r="Y25" s="95">
        <f>SUBTOTAL(9,Y5:Y24)</f>
        <v>3</v>
      </c>
      <c r="Z25" s="55" t="s">
        <v>49</v>
      </c>
      <c r="AA25" s="95">
        <f>SUBTOTAL(9,AA5:AA24)</f>
        <v>17</v>
      </c>
      <c r="AB25" s="55" t="s">
        <v>50</v>
      </c>
      <c r="AC25" s="95">
        <f>SUBTOTAL(9,AC5:AC24)</f>
        <v>0</v>
      </c>
      <c r="AD25" s="96">
        <f>SUM(B25:AC25)</f>
        <v>328</v>
      </c>
      <c r="AE25" s="97" t="s">
        <v>38</v>
      </c>
      <c r="AF25" s="98">
        <f>SUM(AF21:AF24)</f>
        <v>0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68</v>
      </c>
      <c r="H27" s="49"/>
      <c r="I27" s="78"/>
      <c r="J27" s="49" t="s">
        <v>315</v>
      </c>
      <c r="K27" s="78">
        <v>59</v>
      </c>
      <c r="L27" s="49" t="s">
        <v>323</v>
      </c>
      <c r="M27" s="78">
        <v>4</v>
      </c>
      <c r="N27" s="49"/>
      <c r="O27" s="78"/>
      <c r="P27" s="49" t="s">
        <v>324</v>
      </c>
      <c r="Q27" s="78">
        <v>64</v>
      </c>
      <c r="R27" s="49" t="s">
        <v>328</v>
      </c>
      <c r="S27" s="78"/>
      <c r="T27" s="49"/>
      <c r="U27" s="78"/>
      <c r="V27" s="49" t="s">
        <v>187</v>
      </c>
      <c r="W27" s="78">
        <v>18</v>
      </c>
      <c r="X27" s="49" t="s">
        <v>326</v>
      </c>
      <c r="Y27" s="78">
        <v>25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82</v>
      </c>
      <c r="L28" s="49"/>
      <c r="M28" s="78"/>
      <c r="N28" s="49"/>
      <c r="O28" s="78"/>
      <c r="P28" s="49" t="s">
        <v>327</v>
      </c>
      <c r="Q28" s="78">
        <v>95</v>
      </c>
      <c r="R28" s="49" t="s">
        <v>332</v>
      </c>
      <c r="S28" s="78">
        <v>1</v>
      </c>
      <c r="T28" s="49"/>
      <c r="U28" s="78"/>
      <c r="V28" s="49" t="s">
        <v>189</v>
      </c>
      <c r="W28" s="78">
        <v>11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623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>
        <v>1</v>
      </c>
      <c r="V32" s="49" t="s">
        <v>12</v>
      </c>
      <c r="W32" s="78">
        <v>1</v>
      </c>
      <c r="X32" s="49"/>
      <c r="Y32" s="78"/>
      <c r="Z32" s="50" t="s">
        <v>12</v>
      </c>
      <c r="AA32" s="78">
        <v>33</v>
      </c>
      <c r="AB32" s="49" t="s">
        <v>12</v>
      </c>
      <c r="AC32" s="78">
        <v>14</v>
      </c>
      <c r="AD32" s="93">
        <f>IF(ISERROR(AD33/AD30),"",AD33/AD30)</f>
        <v>0.76886035313001611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68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143</v>
      </c>
      <c r="L33" s="55" t="s">
        <v>43</v>
      </c>
      <c r="M33" s="95">
        <f>SUBTOTAL(9,M26:M32)</f>
        <v>4</v>
      </c>
      <c r="N33" s="55" t="s">
        <v>44</v>
      </c>
      <c r="O33" s="95">
        <f>SUBTOTAL(9,O26:O32)</f>
        <v>1</v>
      </c>
      <c r="P33" s="55" t="s">
        <v>45</v>
      </c>
      <c r="Q33" s="95">
        <f>SUBTOTAL(9,Q26:Q32)</f>
        <v>159</v>
      </c>
      <c r="R33" s="55" t="s">
        <v>46</v>
      </c>
      <c r="S33" s="95">
        <f>SUBTOTAL(9,S26:S32)</f>
        <v>1</v>
      </c>
      <c r="T33" s="55" t="s">
        <v>47</v>
      </c>
      <c r="U33" s="95">
        <f>SUBTOTAL(9,U26:U32)</f>
        <v>1</v>
      </c>
      <c r="V33" s="55" t="s">
        <v>48</v>
      </c>
      <c r="W33" s="95">
        <f>SUBTOTAL(9,W26:W32)</f>
        <v>30</v>
      </c>
      <c r="X33" s="55" t="s">
        <v>278</v>
      </c>
      <c r="Y33" s="95">
        <f>SUBTOTAL(9,Y26:Y32)</f>
        <v>25</v>
      </c>
      <c r="Z33" s="55" t="s">
        <v>49</v>
      </c>
      <c r="AA33" s="95">
        <f>SUBTOTAL(9,AA26:AA32)</f>
        <v>33</v>
      </c>
      <c r="AB33" s="55" t="s">
        <v>50</v>
      </c>
      <c r="AC33" s="95">
        <f>SUBTOTAL(9,AC26:AC32)</f>
        <v>14</v>
      </c>
      <c r="AD33" s="96">
        <f>SUM(B33:AC33)</f>
        <v>479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10</v>
      </c>
      <c r="H35" s="49"/>
      <c r="I35" s="78"/>
      <c r="J35" s="49" t="s">
        <v>315</v>
      </c>
      <c r="K35" s="78">
        <v>7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>
        <v>1</v>
      </c>
      <c r="T35" s="49"/>
      <c r="U35" s="78"/>
      <c r="V35" s="49" t="s">
        <v>186</v>
      </c>
      <c r="W35" s="78">
        <v>1</v>
      </c>
      <c r="X35" s="49"/>
      <c r="Y35" s="78"/>
      <c r="Z35" s="50"/>
      <c r="AA35" s="78"/>
      <c r="AB35" s="56" t="s">
        <v>94</v>
      </c>
      <c r="AC35" s="78">
        <v>2</v>
      </c>
      <c r="AD35" s="91">
        <v>39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10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>
        <v>9</v>
      </c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>
        <v>2</v>
      </c>
      <c r="AB37" s="49" t="s">
        <v>12</v>
      </c>
      <c r="AC37" s="78"/>
      <c r="AD37" s="93">
        <f>IF(ISERROR(AD38/AD35),"",AD38/AD35)</f>
        <v>1.1794871794871795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10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7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14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2</v>
      </c>
      <c r="AB38" s="55" t="s">
        <v>50</v>
      </c>
      <c r="AC38" s="95">
        <f>SUBTOTAL(9,AC35:AC37)</f>
        <v>11</v>
      </c>
      <c r="AD38" s="96">
        <f>SUM(B38:AC38)</f>
        <v>46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9</v>
      </c>
      <c r="H40" s="49"/>
      <c r="I40" s="78"/>
      <c r="J40" s="49" t="s">
        <v>322</v>
      </c>
      <c r="K40" s="78">
        <v>36</v>
      </c>
      <c r="L40" s="49" t="s">
        <v>323</v>
      </c>
      <c r="M40" s="78">
        <v>8</v>
      </c>
      <c r="N40" s="49"/>
      <c r="O40" s="78"/>
      <c r="P40" s="49" t="s">
        <v>327</v>
      </c>
      <c r="Q40" s="78">
        <v>48</v>
      </c>
      <c r="R40" s="49" t="s">
        <v>325</v>
      </c>
      <c r="S40" s="78">
        <v>23</v>
      </c>
      <c r="T40" s="49"/>
      <c r="U40" s="78"/>
      <c r="V40" s="49" t="s">
        <v>187</v>
      </c>
      <c r="W40" s="78">
        <v>22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13</v>
      </c>
      <c r="L41" s="49"/>
      <c r="M41" s="78"/>
      <c r="N41" s="49"/>
      <c r="O41" s="78"/>
      <c r="P41" s="49"/>
      <c r="Q41" s="78"/>
      <c r="R41" s="49" t="s">
        <v>328</v>
      </c>
      <c r="S41" s="78">
        <v>2</v>
      </c>
      <c r="T41" s="49"/>
      <c r="U41" s="78"/>
      <c r="V41" s="49" t="s">
        <v>189</v>
      </c>
      <c r="W41" s="78">
        <v>257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52</v>
      </c>
      <c r="T42" s="49"/>
      <c r="U42" s="78"/>
      <c r="V42" s="49" t="s">
        <v>340</v>
      </c>
      <c r="W42" s="78">
        <v>165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21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598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>
        <v>1</v>
      </c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2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40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1.1688963210702341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9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49</v>
      </c>
      <c r="L50" s="55" t="s">
        <v>43</v>
      </c>
      <c r="M50" s="95">
        <f>SUBTOTAL(9,M39:M49)</f>
        <v>10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48</v>
      </c>
      <c r="R50" s="55" t="s">
        <v>46</v>
      </c>
      <c r="S50" s="95">
        <f>SUBTOTAL(9,S39:S49)</f>
        <v>98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485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699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10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68</v>
      </c>
      <c r="N52" s="49" t="s">
        <v>343</v>
      </c>
      <c r="O52" s="78"/>
      <c r="P52" s="49"/>
      <c r="Q52" s="78"/>
      <c r="R52" s="49" t="s">
        <v>344</v>
      </c>
      <c r="S52" s="78"/>
      <c r="T52" s="49" t="s">
        <v>496</v>
      </c>
      <c r="U52" s="78"/>
      <c r="V52" s="58">
        <v>86</v>
      </c>
      <c r="W52" s="50">
        <v>35</v>
      </c>
      <c r="X52" s="49"/>
      <c r="Y52" s="78"/>
      <c r="Z52" s="50"/>
      <c r="AA52" s="78"/>
      <c r="AB52" s="49" t="s">
        <v>346</v>
      </c>
      <c r="AC52" s="78">
        <v>32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10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127</v>
      </c>
      <c r="N53" s="49" t="s">
        <v>348</v>
      </c>
      <c r="O53" s="78">
        <v>16</v>
      </c>
      <c r="P53" s="49"/>
      <c r="Q53" s="78"/>
      <c r="R53" s="49" t="s">
        <v>449</v>
      </c>
      <c r="S53" s="78">
        <v>2</v>
      </c>
      <c r="T53" s="57" t="s">
        <v>345</v>
      </c>
      <c r="U53" s="78">
        <v>8</v>
      </c>
      <c r="V53" s="52" t="s">
        <v>468</v>
      </c>
      <c r="W53" s="78">
        <v>16</v>
      </c>
      <c r="X53" s="49"/>
      <c r="Y53" s="78"/>
      <c r="Z53" s="50"/>
      <c r="AA53" s="78"/>
      <c r="AB53" s="49" t="s">
        <v>349</v>
      </c>
      <c r="AC53" s="78">
        <v>151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32</v>
      </c>
      <c r="F54" s="49"/>
      <c r="G54" s="78"/>
      <c r="H54" s="49" t="s">
        <v>351</v>
      </c>
      <c r="I54" s="78">
        <v>229</v>
      </c>
      <c r="J54" s="49"/>
      <c r="K54" s="78"/>
      <c r="L54" s="49" t="s">
        <v>454</v>
      </c>
      <c r="M54" s="78">
        <v>32</v>
      </c>
      <c r="N54" s="49" t="s">
        <v>434</v>
      </c>
      <c r="O54" s="78">
        <v>242</v>
      </c>
      <c r="P54" s="49"/>
      <c r="Q54" s="78"/>
      <c r="R54" s="49" t="s">
        <v>330</v>
      </c>
      <c r="S54" s="78">
        <v>70</v>
      </c>
      <c r="T54" s="49" t="s">
        <v>455</v>
      </c>
      <c r="U54" s="78">
        <v>3</v>
      </c>
      <c r="V54" s="52" t="s">
        <v>356</v>
      </c>
      <c r="W54" s="78">
        <v>4</v>
      </c>
      <c r="X54" s="49"/>
      <c r="Y54" s="78"/>
      <c r="Z54" s="50"/>
      <c r="AA54" s="78"/>
      <c r="AB54" s="50" t="s">
        <v>354</v>
      </c>
      <c r="AC54" s="78">
        <v>77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100</v>
      </c>
      <c r="F55" s="49"/>
      <c r="G55" s="78"/>
      <c r="H55" s="49" t="s">
        <v>459</v>
      </c>
      <c r="I55" s="78">
        <v>45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3</v>
      </c>
      <c r="T55" s="59"/>
      <c r="U55" s="78"/>
      <c r="V55" s="49" t="s">
        <v>509</v>
      </c>
      <c r="W55" s="53">
        <v>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19</v>
      </c>
      <c r="N56" s="50" t="s">
        <v>352</v>
      </c>
      <c r="O56" s="78">
        <v>13</v>
      </c>
      <c r="P56" s="49"/>
      <c r="Q56" s="78"/>
      <c r="R56" s="49" t="s">
        <v>332</v>
      </c>
      <c r="S56" s="78">
        <v>4</v>
      </c>
      <c r="T56" s="49"/>
      <c r="U56" s="78"/>
      <c r="V56" s="57" t="s">
        <v>412</v>
      </c>
      <c r="W56" s="78">
        <v>5</v>
      </c>
      <c r="X56" s="49"/>
      <c r="Y56" s="78"/>
      <c r="Z56" s="50"/>
      <c r="AA56" s="78"/>
      <c r="AB56" s="49" t="s">
        <v>359</v>
      </c>
      <c r="AC56" s="78">
        <v>28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152</v>
      </c>
      <c r="F57" s="49"/>
      <c r="G57" s="78"/>
      <c r="H57" s="49" t="s">
        <v>364</v>
      </c>
      <c r="I57" s="78">
        <v>49</v>
      </c>
      <c r="J57" s="49"/>
      <c r="K57" s="78"/>
      <c r="L57" s="49" t="s">
        <v>467</v>
      </c>
      <c r="M57" s="78">
        <v>4</v>
      </c>
      <c r="N57" s="50" t="s">
        <v>500</v>
      </c>
      <c r="O57" s="78"/>
      <c r="P57" s="49"/>
      <c r="Q57" s="78"/>
      <c r="R57" s="49" t="s">
        <v>365</v>
      </c>
      <c r="S57" s="78"/>
      <c r="T57" s="50"/>
      <c r="U57" s="78"/>
      <c r="V57" s="49" t="s">
        <v>370</v>
      </c>
      <c r="W57" s="78">
        <v>2</v>
      </c>
      <c r="X57" s="49"/>
      <c r="Y57" s="78"/>
      <c r="Z57" s="50"/>
      <c r="AA57" s="78"/>
      <c r="AB57" s="49" t="s">
        <v>361</v>
      </c>
      <c r="AC57" s="78">
        <v>347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81</v>
      </c>
      <c r="F58" s="49"/>
      <c r="G58" s="78"/>
      <c r="H58" s="49" t="s">
        <v>367</v>
      </c>
      <c r="I58" s="78">
        <v>304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270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119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/>
      <c r="F59" s="49"/>
      <c r="G59" s="78"/>
      <c r="H59" s="49" t="s">
        <v>371</v>
      </c>
      <c r="I59" s="78">
        <v>15</v>
      </c>
      <c r="J59" s="49"/>
      <c r="K59" s="78"/>
      <c r="L59" s="49" t="s">
        <v>465</v>
      </c>
      <c r="M59" s="78">
        <v>52</v>
      </c>
      <c r="N59" s="50"/>
      <c r="O59" s="78"/>
      <c r="P59" s="49"/>
      <c r="Q59" s="78"/>
      <c r="R59" s="49" t="s">
        <v>248</v>
      </c>
      <c r="S59" s="78">
        <v>78</v>
      </c>
      <c r="T59" s="49"/>
      <c r="U59" s="78"/>
      <c r="V59" s="57" t="s">
        <v>458</v>
      </c>
      <c r="W59" s="78">
        <v>3</v>
      </c>
      <c r="X59" s="49"/>
      <c r="Y59" s="78"/>
      <c r="Z59" s="50"/>
      <c r="AA59" s="78"/>
      <c r="AB59" s="49" t="s">
        <v>366</v>
      </c>
      <c r="AC59" s="78">
        <v>97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104</v>
      </c>
      <c r="J60" s="49"/>
      <c r="K60" s="78"/>
      <c r="L60" s="49" t="s">
        <v>362</v>
      </c>
      <c r="M60" s="78">
        <v>20</v>
      </c>
      <c r="N60" s="50"/>
      <c r="O60" s="78"/>
      <c r="P60" s="49"/>
      <c r="Q60" s="78"/>
      <c r="R60" s="49" t="s">
        <v>372</v>
      </c>
      <c r="S60" s="78">
        <v>7</v>
      </c>
      <c r="T60" s="49"/>
      <c r="U60" s="78"/>
      <c r="V60" s="49" t="s">
        <v>488</v>
      </c>
      <c r="W60" s="53">
        <v>48</v>
      </c>
      <c r="X60" s="49"/>
      <c r="Y60" s="78"/>
      <c r="Z60" s="50"/>
      <c r="AA60" s="78"/>
      <c r="AB60" s="49" t="s">
        <v>368</v>
      </c>
      <c r="AC60" s="78">
        <v>8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19</v>
      </c>
      <c r="T61" s="49"/>
      <c r="U61" s="78"/>
      <c r="V61" s="49" t="s">
        <v>377</v>
      </c>
      <c r="W61" s="78"/>
      <c r="X61" s="49"/>
      <c r="Y61" s="78"/>
      <c r="Z61" s="50"/>
      <c r="AA61" s="78"/>
      <c r="AB61" s="49" t="s">
        <v>369</v>
      </c>
      <c r="AC61" s="78">
        <v>2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>
        <v>12</v>
      </c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9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10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/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/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5</v>
      </c>
      <c r="X66" s="49"/>
      <c r="Y66" s="78"/>
      <c r="Z66" s="50"/>
      <c r="AA66" s="78"/>
      <c r="AB66" s="49" t="s">
        <v>383</v>
      </c>
      <c r="AC66" s="78">
        <v>33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Z67" s="50"/>
      <c r="AA67" s="78"/>
      <c r="AB67" s="49" t="s">
        <v>94</v>
      </c>
      <c r="AC67" s="78">
        <v>2</v>
      </c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2</v>
      </c>
      <c r="X68" s="50"/>
      <c r="Y68" s="78"/>
      <c r="Z68" s="50"/>
      <c r="AA68" s="78"/>
      <c r="AB68" s="49" t="s">
        <v>384</v>
      </c>
      <c r="AC68" s="78">
        <v>10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60</v>
      </c>
      <c r="X69" s="49"/>
      <c r="Y69" s="78"/>
      <c r="Z69" s="50"/>
      <c r="AA69" s="78"/>
      <c r="AB69" s="49" t="s">
        <v>385</v>
      </c>
      <c r="AC69" s="53">
        <v>2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5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19</v>
      </c>
      <c r="X71" s="49"/>
      <c r="Y71" s="78"/>
      <c r="Z71" s="50"/>
      <c r="AA71" s="78"/>
      <c r="AB71" s="49" t="s">
        <v>388</v>
      </c>
      <c r="AC71" s="78">
        <v>26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2</v>
      </c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1</v>
      </c>
      <c r="X73" s="49"/>
      <c r="Y73" s="78"/>
      <c r="Z73" s="50"/>
      <c r="AA73" s="78"/>
      <c r="AB73" s="49" t="s">
        <v>391</v>
      </c>
      <c r="AC73" s="78">
        <v>26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75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/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17</v>
      </c>
      <c r="X76" s="49"/>
      <c r="Y76" s="78"/>
      <c r="Z76" s="50"/>
      <c r="AA76" s="78"/>
      <c r="AB76" s="49" t="s">
        <v>394</v>
      </c>
      <c r="AC76" s="78"/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19</v>
      </c>
      <c r="X77" s="49"/>
      <c r="Y77" s="78"/>
      <c r="Z77" s="50"/>
      <c r="AA77" s="78"/>
      <c r="AB77" s="49" t="s">
        <v>395</v>
      </c>
      <c r="AC77" s="78">
        <v>17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1</v>
      </c>
      <c r="X79" s="49"/>
      <c r="Y79" s="78"/>
      <c r="Z79" s="50"/>
      <c r="AA79" s="78"/>
      <c r="AB79" s="49" t="s">
        <v>472</v>
      </c>
      <c r="AC79" s="78">
        <v>13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19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16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277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116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259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146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23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20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64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15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52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53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231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15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138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114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242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108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36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/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6" t="s">
        <v>532</v>
      </c>
      <c r="W108" s="53">
        <v>8</v>
      </c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63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44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11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32</v>
      </c>
      <c r="V116" s="49"/>
      <c r="W116" s="78"/>
      <c r="X116" s="49"/>
      <c r="Y116" s="78"/>
      <c r="Z116" s="50"/>
      <c r="AA116" s="78"/>
      <c r="AB116" s="49"/>
      <c r="AC116" s="78"/>
      <c r="AD116" s="91">
        <v>6032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21</v>
      </c>
      <c r="N117" s="49"/>
      <c r="O117" s="78"/>
      <c r="P117" s="49"/>
      <c r="Q117" s="78"/>
      <c r="R117" s="49" t="s">
        <v>411</v>
      </c>
      <c r="S117" s="78">
        <v>17</v>
      </c>
      <c r="T117" s="49" t="s">
        <v>413</v>
      </c>
      <c r="U117" s="78"/>
      <c r="V117" s="52" t="s">
        <v>531</v>
      </c>
      <c r="W117" s="78">
        <v>7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>
        <v>1</v>
      </c>
      <c r="T118" s="49" t="s">
        <v>12</v>
      </c>
      <c r="U118" s="78"/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>
        <v>5</v>
      </c>
      <c r="AD118" s="93">
        <f>IF(ISERROR(AD119/AD116),"",AD119/AD116)</f>
        <v>0.94346816976127323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385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876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343</v>
      </c>
      <c r="N119" s="55" t="s">
        <v>44</v>
      </c>
      <c r="O119" s="95">
        <f>SUBTOTAL(9,O51:O118)</f>
        <v>271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471</v>
      </c>
      <c r="T119" s="55" t="s">
        <v>47</v>
      </c>
      <c r="U119" s="95">
        <f>SUBTOTAL(9,U51:U118)</f>
        <v>43</v>
      </c>
      <c r="V119" s="55" t="s">
        <v>48</v>
      </c>
      <c r="W119" s="95">
        <f>SUBTOTAL(9,W51:W118)</f>
        <v>2220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1082</v>
      </c>
      <c r="AD119" s="96">
        <f>SUM(B119:AC119)</f>
        <v>5691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29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78</v>
      </c>
      <c r="N121" s="49" t="s">
        <v>416</v>
      </c>
      <c r="O121" s="78">
        <v>163</v>
      </c>
      <c r="P121" s="49"/>
      <c r="Q121" s="78"/>
      <c r="R121" s="49" t="s">
        <v>20</v>
      </c>
      <c r="S121" s="78"/>
      <c r="T121" s="104" t="s">
        <v>421</v>
      </c>
      <c r="U121" s="78">
        <v>82</v>
      </c>
      <c r="V121" s="49" t="s">
        <v>341</v>
      </c>
      <c r="W121" s="78">
        <v>31</v>
      </c>
      <c r="X121" s="49"/>
      <c r="Y121" s="78"/>
      <c r="Z121" s="50"/>
      <c r="AA121" s="78"/>
      <c r="AB121" s="49" t="s">
        <v>425</v>
      </c>
      <c r="AC121" s="78">
        <v>2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32</v>
      </c>
      <c r="F122" s="49"/>
      <c r="G122" s="78"/>
      <c r="H122" s="49" t="s">
        <v>371</v>
      </c>
      <c r="I122" s="78">
        <v>162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43</v>
      </c>
      <c r="T122" s="49" t="s">
        <v>426</v>
      </c>
      <c r="U122" s="78">
        <v>43</v>
      </c>
      <c r="V122" s="49" t="s">
        <v>398</v>
      </c>
      <c r="W122" s="78">
        <v>121</v>
      </c>
      <c r="X122" s="49"/>
      <c r="Y122" s="78"/>
      <c r="Z122" s="50"/>
      <c r="AA122" s="78"/>
      <c r="AB122" s="49" t="s">
        <v>384</v>
      </c>
      <c r="AC122" s="78">
        <v>2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58</v>
      </c>
      <c r="D123" s="50"/>
      <c r="E123" s="78"/>
      <c r="F123" s="49"/>
      <c r="G123" s="78"/>
      <c r="H123" s="49" t="s">
        <v>427</v>
      </c>
      <c r="I123" s="78">
        <v>261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128</v>
      </c>
      <c r="T123" s="49" t="s">
        <v>345</v>
      </c>
      <c r="U123" s="78">
        <v>63</v>
      </c>
      <c r="V123" s="50" t="s">
        <v>331</v>
      </c>
      <c r="W123" s="78">
        <v>48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178</v>
      </c>
      <c r="V124" s="59" t="s">
        <v>316</v>
      </c>
      <c r="W124" s="50">
        <v>363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1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167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271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283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5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2268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96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>
        <v>1</v>
      </c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1.1962081128747795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87</v>
      </c>
      <c r="D145" s="63" t="s">
        <v>436</v>
      </c>
      <c r="E145" s="106">
        <f>SUBTOTAL(9,E120:E144)</f>
        <v>34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423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78</v>
      </c>
      <c r="N145" s="63" t="s">
        <v>44</v>
      </c>
      <c r="O145" s="106">
        <f>SUBTOTAL(9,O120:O144)</f>
        <v>163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176</v>
      </c>
      <c r="T145" s="63" t="s">
        <v>47</v>
      </c>
      <c r="U145" s="106">
        <f>SUBTOTAL(9,U120:U144)</f>
        <v>463</v>
      </c>
      <c r="V145" s="63" t="s">
        <v>48</v>
      </c>
      <c r="W145" s="106">
        <f>SUBTOTAL(9,W120:W144)</f>
        <v>1284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5</v>
      </c>
      <c r="AD145" s="107">
        <f>SUM(B145:AC145)</f>
        <v>2713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89</v>
      </c>
      <c r="D146" s="64" t="s">
        <v>437</v>
      </c>
      <c r="E146" s="109">
        <f>E25+E33+E38+E50+E119+E145</f>
        <v>419</v>
      </c>
      <c r="F146" s="64" t="s">
        <v>125</v>
      </c>
      <c r="G146" s="109">
        <f>G25+G33+G38+G50+G119+G145</f>
        <v>124</v>
      </c>
      <c r="H146" s="64" t="s">
        <v>270</v>
      </c>
      <c r="I146" s="109">
        <f>I25+I33+I38+I50+I119+I145</f>
        <v>1299</v>
      </c>
      <c r="J146" s="64" t="s">
        <v>271</v>
      </c>
      <c r="K146" s="109">
        <f>K25+K33+K38+K50+K119+K145</f>
        <v>313</v>
      </c>
      <c r="L146" s="64" t="s">
        <v>272</v>
      </c>
      <c r="M146" s="109">
        <f>M25+M33+M38+M50+M119+M145</f>
        <v>481</v>
      </c>
      <c r="N146" s="64" t="s">
        <v>126</v>
      </c>
      <c r="O146" s="109">
        <f>O25+O33+O38+O50+O119+O145</f>
        <v>436</v>
      </c>
      <c r="P146" s="64" t="s">
        <v>127</v>
      </c>
      <c r="Q146" s="109">
        <f>Q25+Q33+Q38+Q50+Q119+Q145</f>
        <v>242</v>
      </c>
      <c r="R146" s="64" t="s">
        <v>128</v>
      </c>
      <c r="S146" s="109">
        <f>S25+S33+S38+S50+S119+S145</f>
        <v>774</v>
      </c>
      <c r="T146" s="64" t="s">
        <v>273</v>
      </c>
      <c r="U146" s="109">
        <f>U25+U33+U38+U50+U119+U145</f>
        <v>517</v>
      </c>
      <c r="V146" s="64" t="s">
        <v>274</v>
      </c>
      <c r="W146" s="109">
        <f>W25+W33+W38+W50+W119+W145</f>
        <v>4070</v>
      </c>
      <c r="X146" s="64" t="s">
        <v>277</v>
      </c>
      <c r="Y146" s="109">
        <f>Y25+Y33+Y38+Y50+Y119+Y145</f>
        <v>28</v>
      </c>
      <c r="Z146" s="64" t="s">
        <v>129</v>
      </c>
      <c r="AA146" s="109">
        <f>AA25+AA33+AA38+AA50+AA119+AA145</f>
        <v>52</v>
      </c>
      <c r="AB146" s="64" t="s">
        <v>130</v>
      </c>
      <c r="AC146" s="109">
        <f>AC25+AC33+AC38+AC50+AC119+AC145</f>
        <v>1112</v>
      </c>
      <c r="AD146" s="110">
        <f>SUM(C146:AC146)</f>
        <v>9956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89</v>
      </c>
      <c r="D148" s="65" t="s">
        <v>438</v>
      </c>
      <c r="E148" s="114">
        <v>419</v>
      </c>
      <c r="F148" s="65" t="s">
        <v>133</v>
      </c>
      <c r="G148" s="114">
        <v>206</v>
      </c>
      <c r="H148" s="65" t="s">
        <v>134</v>
      </c>
      <c r="I148" s="114">
        <v>1244</v>
      </c>
      <c r="J148" s="65" t="s">
        <v>135</v>
      </c>
      <c r="K148" s="114">
        <v>348</v>
      </c>
      <c r="L148" s="66" t="s">
        <v>136</v>
      </c>
      <c r="M148" s="114">
        <v>487</v>
      </c>
      <c r="N148" s="66" t="s">
        <v>137</v>
      </c>
      <c r="O148" s="114">
        <v>174</v>
      </c>
      <c r="P148" s="66" t="s">
        <v>138</v>
      </c>
      <c r="Q148" s="114">
        <v>286</v>
      </c>
      <c r="R148" s="66" t="s">
        <v>139</v>
      </c>
      <c r="S148" s="114">
        <v>933</v>
      </c>
      <c r="T148" s="65" t="s">
        <v>140</v>
      </c>
      <c r="U148" s="114">
        <v>426</v>
      </c>
      <c r="V148" s="65" t="s">
        <v>141</v>
      </c>
      <c r="W148" s="114">
        <v>4002</v>
      </c>
      <c r="X148" s="66" t="s">
        <v>276</v>
      </c>
      <c r="Y148" s="114">
        <v>51</v>
      </c>
      <c r="Z148" s="65" t="s">
        <v>142</v>
      </c>
      <c r="AA148" s="114">
        <v>61</v>
      </c>
      <c r="AB148" s="65" t="s">
        <v>143</v>
      </c>
      <c r="AC148" s="114">
        <v>1106</v>
      </c>
      <c r="AD148" s="115">
        <f>SUM(C148:AC148)</f>
        <v>9832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7">
        <f>IF(ISERROR(C146/C148),"-",C146/C148)</f>
        <v>1</v>
      </c>
      <c r="C149" s="318"/>
      <c r="D149" s="317">
        <f>IF(ISERROR(E146/E148),"-",E146/E148)</f>
        <v>1</v>
      </c>
      <c r="E149" s="318"/>
      <c r="F149" s="317">
        <f>IF(ISERROR(G146/G148),"-",G146/G148)</f>
        <v>0.60194174757281549</v>
      </c>
      <c r="G149" s="318"/>
      <c r="H149" s="317">
        <f>IF(ISERROR(I146/I148),"-",I146/I148)</f>
        <v>1.0442122186495177</v>
      </c>
      <c r="I149" s="318"/>
      <c r="J149" s="317">
        <f>IF(ISERROR(K146/K148),"-",K146/K148)</f>
        <v>0.89942528735632188</v>
      </c>
      <c r="K149" s="318"/>
      <c r="L149" s="317">
        <f>IF(ISERROR(M146/M148),"-",M146/M148)</f>
        <v>0.98767967145790558</v>
      </c>
      <c r="M149" s="318"/>
      <c r="N149" s="317">
        <f>IF(ISERROR(O146/O148),"-",O146/O148)</f>
        <v>2.5057471264367814</v>
      </c>
      <c r="O149" s="318"/>
      <c r="P149" s="317">
        <f>IF(ISERROR(Q146/Q148),"-",Q146/Q148)</f>
        <v>0.84615384615384615</v>
      </c>
      <c r="Q149" s="318"/>
      <c r="R149" s="317">
        <f>IF(ISERROR(S146/S148),"-",S146/S148)</f>
        <v>0.82958199356913187</v>
      </c>
      <c r="S149" s="318"/>
      <c r="T149" s="317">
        <f>IF(ISERROR(U146/U148),"-",U146/U148)</f>
        <v>1.2136150234741785</v>
      </c>
      <c r="U149" s="318"/>
      <c r="V149" s="317">
        <f>IF(ISERROR(W146/W148),"-",W146/W148)</f>
        <v>1.0169915042478761</v>
      </c>
      <c r="W149" s="318"/>
      <c r="X149" s="317">
        <f>IF(ISERROR(Y146/Y148),"-",Y146/Y148)</f>
        <v>0.5490196078431373</v>
      </c>
      <c r="Y149" s="318"/>
      <c r="Z149" s="317">
        <f>IF(ISERROR(AA146/AA148),"-",AA146/AA148)</f>
        <v>0.85245901639344257</v>
      </c>
      <c r="AA149" s="318"/>
      <c r="AB149" s="317">
        <f>IF(ISERROR(AC146/AC148),"-",AC146/AC148)</f>
        <v>1.0054249547920433</v>
      </c>
      <c r="AC149" s="318"/>
      <c r="AD149" s="118">
        <f>IF(ISERROR(AD146/AD148),"-",AD146/AD148)</f>
        <v>1.0126118795768917</v>
      </c>
      <c r="AE149" s="119" t="s">
        <v>144</v>
      </c>
      <c r="AF149" s="98"/>
    </row>
    <row r="150" spans="1:32" ht="16.5" customHeight="1">
      <c r="A150" s="108" t="s">
        <v>145</v>
      </c>
      <c r="B150" s="321">
        <f>IF(ISERROR(C146/$AD$146),"-",C146/$AD$146)</f>
        <v>8.9393330654881486E-3</v>
      </c>
      <c r="C150" s="322"/>
      <c r="D150" s="321">
        <f>IF(ISERROR(E146/$AD$146),"-",E146/$AD$146)</f>
        <v>4.2085174768983526E-2</v>
      </c>
      <c r="E150" s="322"/>
      <c r="F150" s="321">
        <f>IF(ISERROR(G146/$AD$146),"-",G146/$AD$146)</f>
        <v>1.2454801124949779E-2</v>
      </c>
      <c r="G150" s="322"/>
      <c r="H150" s="321">
        <f>IF(ISERROR(I146/$AD$146),"-",I146/$AD$146)</f>
        <v>0.13047408597830454</v>
      </c>
      <c r="I150" s="322"/>
      <c r="J150" s="321">
        <f>IF(ISERROR(K146/$AD$146),"-",K146/$AD$146)</f>
        <v>3.1438328646042589E-2</v>
      </c>
      <c r="K150" s="322"/>
      <c r="L150" s="321">
        <f>IF(ISERROR(M146/$AD$146),"-",M146/$AD$146)</f>
        <v>4.831257533145842E-2</v>
      </c>
      <c r="M150" s="322"/>
      <c r="N150" s="321">
        <f>IF(ISERROR(O146/$AD$146),"-",O146/$AD$146)</f>
        <v>4.3792687826436319E-2</v>
      </c>
      <c r="O150" s="322"/>
      <c r="P150" s="321">
        <f>IF(ISERROR(Q146/$AD$146),"-",Q146/$AD$146)</f>
        <v>2.430695058256328E-2</v>
      </c>
      <c r="Q150" s="322"/>
      <c r="R150" s="321">
        <f>IF(ISERROR(S146/$AD$146),"-",S146/$AD$146)</f>
        <v>7.7742065086380069E-2</v>
      </c>
      <c r="S150" s="322"/>
      <c r="T150" s="321">
        <f>IF(ISERROR(U146/$AD$146),"-",U146/$AD$146)</f>
        <v>5.1928485335476095E-2</v>
      </c>
      <c r="U150" s="322"/>
      <c r="V150" s="321">
        <f>IF(ISERROR(W146/$AD$146),"-",W146/$AD$146)</f>
        <v>0.40879871434310966</v>
      </c>
      <c r="W150" s="322"/>
      <c r="X150" s="321">
        <f>IF(ISERROR(Y146/$AD$146),"-",Y146/$AD$146)</f>
        <v>2.8123744475693048E-3</v>
      </c>
      <c r="Y150" s="322"/>
      <c r="Z150" s="321">
        <f>IF(ISERROR(AA146/$AD$146),"-",AA146/$AD$146)</f>
        <v>5.2229811169144233E-3</v>
      </c>
      <c r="AA150" s="322"/>
      <c r="AB150" s="321">
        <f>IF(ISERROR(AC146/$AD$146),"-",AC146/$AD$146)</f>
        <v>0.11169144234632382</v>
      </c>
      <c r="AC150" s="322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9832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4"/>
      <c r="U153" s="334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2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2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dataValidations count="1">
    <dataValidation type="list" allowBlank="1" showInputMessage="1" showErrorMessage="1" sqref="AD2" xr:uid="{9E40B741-508F-41F7-A394-5B784EBADA25}">
      <formula1>年号</formula1>
    </dataValidation>
  </dataValidations>
  <hyperlinks>
    <hyperlink ref="AB151:AD151" r:id="rId1" display="kikaku@chibajihan.jp" xr:uid="{0A441F8E-ED3D-4728-B358-0687583B9E2F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25" activePane="bottomRight" state="frozen"/>
      <selection activeCell="V85" sqref="V85"/>
      <selection pane="topRight" activeCell="V85" sqref="V85"/>
      <selection pane="bottomLeft" activeCell="V85" sqref="V85"/>
      <selection pane="bottomRight" activeCell="B150" sqref="B150:C150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26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62"/>
      <c r="AE1" s="72"/>
      <c r="AF1" s="72"/>
      <c r="AG1" s="72"/>
    </row>
    <row r="2" spans="1:34" ht="14.25" customHeight="1">
      <c r="A2" s="72"/>
      <c r="B2" s="312" t="s">
        <v>1</v>
      </c>
      <c r="C2" s="312"/>
      <c r="D2" s="312"/>
      <c r="E2" s="31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313" t="s">
        <v>163</v>
      </c>
      <c r="AB2" s="313"/>
      <c r="AC2" s="313"/>
      <c r="AD2" s="125">
        <v>2025.11</v>
      </c>
      <c r="AE2" s="72"/>
      <c r="AF2" s="72"/>
      <c r="AG2" s="72"/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46</v>
      </c>
      <c r="H5" s="49"/>
      <c r="I5" s="78"/>
      <c r="J5" s="49" t="s">
        <v>322</v>
      </c>
      <c r="K5" s="78">
        <v>54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24</v>
      </c>
      <c r="R5" s="49" t="s">
        <v>448</v>
      </c>
      <c r="S5" s="78"/>
      <c r="T5" s="49" t="s">
        <v>429</v>
      </c>
      <c r="U5" s="78">
        <v>3</v>
      </c>
      <c r="V5" s="49" t="s">
        <v>331</v>
      </c>
      <c r="W5" s="78">
        <v>3</v>
      </c>
      <c r="X5" s="49" t="s">
        <v>326</v>
      </c>
      <c r="Y5" s="78">
        <v>6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30</v>
      </c>
      <c r="L6" s="49"/>
      <c r="M6" s="78"/>
      <c r="N6" s="49"/>
      <c r="O6" s="78"/>
      <c r="P6" s="49" t="s">
        <v>327</v>
      </c>
      <c r="Q6" s="78">
        <v>19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>
        <v>1</v>
      </c>
      <c r="T7" s="49"/>
      <c r="U7" s="78"/>
      <c r="V7" s="49" t="s">
        <v>186</v>
      </c>
      <c r="W7" s="78">
        <v>2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8</v>
      </c>
      <c r="T8" s="49"/>
      <c r="U8" s="78"/>
      <c r="V8" s="49" t="s">
        <v>187</v>
      </c>
      <c r="W8" s="78">
        <v>18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4</v>
      </c>
      <c r="T9" s="49"/>
      <c r="U9" s="78"/>
      <c r="V9" s="49" t="s">
        <v>188</v>
      </c>
      <c r="W9" s="78">
        <v>1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2</v>
      </c>
      <c r="T10" s="49"/>
      <c r="U10" s="78"/>
      <c r="V10" s="49" t="s">
        <v>189</v>
      </c>
      <c r="W10" s="78">
        <v>30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>
        <v>1</v>
      </c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291</v>
      </c>
      <c r="AE22" s="90"/>
      <c r="AF22" s="72">
        <v>0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2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0</v>
      </c>
      <c r="AG23" s="46" t="s">
        <v>474</v>
      </c>
    </row>
    <row r="24" spans="1:33" ht="15.75" customHeight="1">
      <c r="A24" s="89"/>
      <c r="B24" s="49" t="s">
        <v>12</v>
      </c>
      <c r="C24" s="78"/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>
        <v>1</v>
      </c>
      <c r="P24" s="49" t="s">
        <v>12</v>
      </c>
      <c r="Q24" s="78"/>
      <c r="R24" s="49" t="s">
        <v>12</v>
      </c>
      <c r="S24" s="78">
        <v>2</v>
      </c>
      <c r="T24" s="49" t="s">
        <v>12</v>
      </c>
      <c r="U24" s="78"/>
      <c r="V24" s="49" t="s">
        <v>12</v>
      </c>
      <c r="W24" s="78"/>
      <c r="X24" s="49"/>
      <c r="Y24" s="78"/>
      <c r="Z24" s="50" t="s">
        <v>12</v>
      </c>
      <c r="AA24" s="53">
        <v>31</v>
      </c>
      <c r="AB24" s="49" t="s">
        <v>12</v>
      </c>
      <c r="AC24" s="78">
        <v>6</v>
      </c>
      <c r="AD24" s="93">
        <f>IF(ISERROR(AD25/AD22),"",AD25/AD22)</f>
        <v>1.0171821305841924</v>
      </c>
      <c r="AE24" s="90"/>
      <c r="AF24" s="72">
        <v>0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0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46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86</v>
      </c>
      <c r="L25" s="55" t="s">
        <v>43</v>
      </c>
      <c r="M25" s="95">
        <f>SUBTOTAL(9,M5:M24)</f>
        <v>0</v>
      </c>
      <c r="N25" s="55" t="s">
        <v>44</v>
      </c>
      <c r="O25" s="95">
        <f>SUBTOTAL(9,O5:O24)</f>
        <v>1</v>
      </c>
      <c r="P25" s="55" t="s">
        <v>45</v>
      </c>
      <c r="Q25" s="95">
        <f>SUBTOTAL(9,Q5:Q24)</f>
        <v>43</v>
      </c>
      <c r="R25" s="55" t="s">
        <v>46</v>
      </c>
      <c r="S25" s="95">
        <f>SUBTOTAL(9,S5:S24)</f>
        <v>17</v>
      </c>
      <c r="T25" s="55" t="s">
        <v>47</v>
      </c>
      <c r="U25" s="95">
        <f>SUBTOTAL(9,U5:U24)</f>
        <v>3</v>
      </c>
      <c r="V25" s="55" t="s">
        <v>48</v>
      </c>
      <c r="W25" s="95">
        <f>SUBTOTAL(9,W5:W24)</f>
        <v>57</v>
      </c>
      <c r="X25" s="55" t="s">
        <v>278</v>
      </c>
      <c r="Y25" s="95">
        <f>SUBTOTAL(9,Y5:Y24)</f>
        <v>6</v>
      </c>
      <c r="Z25" s="55" t="s">
        <v>49</v>
      </c>
      <c r="AA25" s="95">
        <f>SUBTOTAL(9,AA5:AA24)</f>
        <v>31</v>
      </c>
      <c r="AB25" s="55" t="s">
        <v>50</v>
      </c>
      <c r="AC25" s="95">
        <f>SUBTOTAL(9,AC5:AC24)</f>
        <v>6</v>
      </c>
      <c r="AD25" s="96">
        <f>SUM(B25:AC25)</f>
        <v>296</v>
      </c>
      <c r="AE25" s="97" t="s">
        <v>38</v>
      </c>
      <c r="AF25" s="98">
        <f>SUM(AF21:AF24)</f>
        <v>0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79</v>
      </c>
      <c r="H27" s="49"/>
      <c r="I27" s="78"/>
      <c r="J27" s="49" t="s">
        <v>315</v>
      </c>
      <c r="K27" s="78">
        <v>91</v>
      </c>
      <c r="L27" s="49" t="s">
        <v>323</v>
      </c>
      <c r="M27" s="78">
        <v>1</v>
      </c>
      <c r="N27" s="49"/>
      <c r="O27" s="78"/>
      <c r="P27" s="49" t="s">
        <v>324</v>
      </c>
      <c r="Q27" s="78">
        <v>48</v>
      </c>
      <c r="R27" s="49" t="s">
        <v>328</v>
      </c>
      <c r="S27" s="78">
        <v>8</v>
      </c>
      <c r="T27" s="49"/>
      <c r="U27" s="78"/>
      <c r="V27" s="49" t="s">
        <v>187</v>
      </c>
      <c r="W27" s="78">
        <v>6</v>
      </c>
      <c r="X27" s="49" t="s">
        <v>326</v>
      </c>
      <c r="Y27" s="78">
        <v>36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90</v>
      </c>
      <c r="L28" s="49"/>
      <c r="M28" s="78"/>
      <c r="N28" s="49"/>
      <c r="O28" s="78"/>
      <c r="P28" s="49" t="s">
        <v>327</v>
      </c>
      <c r="Q28" s="78">
        <v>82</v>
      </c>
      <c r="R28" s="49" t="s">
        <v>332</v>
      </c>
      <c r="S28" s="78">
        <v>3</v>
      </c>
      <c r="T28" s="49"/>
      <c r="U28" s="78"/>
      <c r="V28" s="49" t="s">
        <v>189</v>
      </c>
      <c r="W28" s="78">
        <v>19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1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551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6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42</v>
      </c>
      <c r="AB32" s="49" t="s">
        <v>12</v>
      </c>
      <c r="AC32" s="78">
        <v>4</v>
      </c>
      <c r="AD32" s="93">
        <f>IF(ISERROR(AD33/AD30),"",AD33/AD30)</f>
        <v>0.93647912885662432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79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182</v>
      </c>
      <c r="L33" s="55" t="s">
        <v>43</v>
      </c>
      <c r="M33" s="95">
        <f>SUBTOTAL(9,M26:M32)</f>
        <v>1</v>
      </c>
      <c r="N33" s="55" t="s">
        <v>44</v>
      </c>
      <c r="O33" s="95">
        <f>SUBTOTAL(9,O26:O32)</f>
        <v>6</v>
      </c>
      <c r="P33" s="55" t="s">
        <v>45</v>
      </c>
      <c r="Q33" s="95">
        <f>SUBTOTAL(9,Q26:Q32)</f>
        <v>130</v>
      </c>
      <c r="R33" s="55" t="s">
        <v>46</v>
      </c>
      <c r="S33" s="95">
        <f>SUBTOTAL(9,S26:S32)</f>
        <v>11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25</v>
      </c>
      <c r="X33" s="55" t="s">
        <v>278</v>
      </c>
      <c r="Y33" s="95">
        <f>SUBTOTAL(9,Y26:Y32)</f>
        <v>36</v>
      </c>
      <c r="Z33" s="55" t="s">
        <v>49</v>
      </c>
      <c r="AA33" s="95">
        <f>SUBTOTAL(9,AA26:AA32)</f>
        <v>42</v>
      </c>
      <c r="AB33" s="55" t="s">
        <v>50</v>
      </c>
      <c r="AC33" s="95">
        <f>SUBTOTAL(9,AC26:AC32)</f>
        <v>4</v>
      </c>
      <c r="AD33" s="96">
        <f>SUM(B33:AC33)</f>
        <v>516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9</v>
      </c>
      <c r="H35" s="49"/>
      <c r="I35" s="78"/>
      <c r="J35" s="49" t="s">
        <v>315</v>
      </c>
      <c r="K35" s="78">
        <v>15</v>
      </c>
      <c r="L35" s="49"/>
      <c r="M35" s="78"/>
      <c r="N35" s="49"/>
      <c r="O35" s="78"/>
      <c r="P35" s="49" t="s">
        <v>324</v>
      </c>
      <c r="Q35" s="78">
        <v>2</v>
      </c>
      <c r="R35" s="49" t="s">
        <v>338</v>
      </c>
      <c r="S35" s="78">
        <v>1</v>
      </c>
      <c r="T35" s="49"/>
      <c r="U35" s="78"/>
      <c r="V35" s="49" t="s">
        <v>186</v>
      </c>
      <c r="W35" s="78">
        <v>5</v>
      </c>
      <c r="X35" s="49"/>
      <c r="Y35" s="78"/>
      <c r="Z35" s="50"/>
      <c r="AA35" s="78"/>
      <c r="AB35" s="56" t="s">
        <v>94</v>
      </c>
      <c r="AC35" s="78"/>
      <c r="AD35" s="91">
        <v>44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2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>
        <v>1</v>
      </c>
      <c r="AB37" s="49" t="s">
        <v>12</v>
      </c>
      <c r="AC37" s="78"/>
      <c r="AD37" s="93">
        <f>IF(ISERROR(AD38/AD35),"",AD38/AD35)</f>
        <v>0.79545454545454541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9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15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4</v>
      </c>
      <c r="R38" s="55" t="s">
        <v>46</v>
      </c>
      <c r="S38" s="95">
        <f>SUBTOTAL(9,S35:S37)</f>
        <v>1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5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1</v>
      </c>
      <c r="AB38" s="55" t="s">
        <v>50</v>
      </c>
      <c r="AC38" s="95">
        <f>SUBTOTAL(9,AC35:AC37)</f>
        <v>0</v>
      </c>
      <c r="AD38" s="96">
        <f>SUM(B38:AC38)</f>
        <v>35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6</v>
      </c>
      <c r="H40" s="49"/>
      <c r="I40" s="78"/>
      <c r="J40" s="49" t="s">
        <v>322</v>
      </c>
      <c r="K40" s="78">
        <v>29</v>
      </c>
      <c r="L40" s="49" t="s">
        <v>323</v>
      </c>
      <c r="M40" s="78">
        <v>12</v>
      </c>
      <c r="N40" s="49"/>
      <c r="O40" s="78"/>
      <c r="P40" s="49" t="s">
        <v>327</v>
      </c>
      <c r="Q40" s="78">
        <v>63</v>
      </c>
      <c r="R40" s="49" t="s">
        <v>325</v>
      </c>
      <c r="S40" s="78">
        <v>37</v>
      </c>
      <c r="T40" s="49"/>
      <c r="U40" s="78"/>
      <c r="V40" s="49" t="s">
        <v>187</v>
      </c>
      <c r="W40" s="78">
        <v>17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5</v>
      </c>
      <c r="L41" s="49"/>
      <c r="M41" s="78"/>
      <c r="N41" s="49"/>
      <c r="O41" s="78"/>
      <c r="P41" s="49"/>
      <c r="Q41" s="78"/>
      <c r="R41" s="49" t="s">
        <v>328</v>
      </c>
      <c r="S41" s="78">
        <v>7</v>
      </c>
      <c r="T41" s="49"/>
      <c r="U41" s="78"/>
      <c r="V41" s="49" t="s">
        <v>189</v>
      </c>
      <c r="W41" s="78">
        <v>251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65</v>
      </c>
      <c r="T42" s="49"/>
      <c r="U42" s="78"/>
      <c r="V42" s="49" t="s">
        <v>340</v>
      </c>
      <c r="W42" s="78">
        <v>229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34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725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>
        <v>1</v>
      </c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4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28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1.086896551724138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6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34</v>
      </c>
      <c r="L50" s="55" t="s">
        <v>43</v>
      </c>
      <c r="M50" s="95">
        <f>SUBTOTAL(9,M39:M49)</f>
        <v>16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63</v>
      </c>
      <c r="R50" s="55" t="s">
        <v>46</v>
      </c>
      <c r="S50" s="95">
        <f>SUBTOTAL(9,S39:S49)</f>
        <v>143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526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788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17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56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49" t="s">
        <v>496</v>
      </c>
      <c r="U52" s="78"/>
      <c r="V52" s="58">
        <v>86</v>
      </c>
      <c r="W52" s="50">
        <v>14</v>
      </c>
      <c r="X52" s="49"/>
      <c r="Y52" s="78"/>
      <c r="Z52" s="50"/>
      <c r="AA52" s="78"/>
      <c r="AB52" s="49" t="s">
        <v>346</v>
      </c>
      <c r="AC52" s="78">
        <v>20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20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90</v>
      </c>
      <c r="N53" s="49" t="s">
        <v>348</v>
      </c>
      <c r="O53" s="78">
        <v>25</v>
      </c>
      <c r="P53" s="49"/>
      <c r="Q53" s="78"/>
      <c r="R53" s="49" t="s">
        <v>449</v>
      </c>
      <c r="S53" s="78">
        <v>3</v>
      </c>
      <c r="T53" s="57" t="s">
        <v>345</v>
      </c>
      <c r="U53" s="78">
        <v>52</v>
      </c>
      <c r="V53" s="52" t="s">
        <v>468</v>
      </c>
      <c r="W53" s="78">
        <v>47</v>
      </c>
      <c r="X53" s="49"/>
      <c r="Y53" s="78"/>
      <c r="Z53" s="50"/>
      <c r="AA53" s="78"/>
      <c r="AB53" s="49" t="s">
        <v>349</v>
      </c>
      <c r="AC53" s="78">
        <v>141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28</v>
      </c>
      <c r="F54" s="49"/>
      <c r="G54" s="78"/>
      <c r="H54" s="49" t="s">
        <v>351</v>
      </c>
      <c r="I54" s="78">
        <v>318</v>
      </c>
      <c r="J54" s="49"/>
      <c r="K54" s="78"/>
      <c r="L54" s="49" t="s">
        <v>454</v>
      </c>
      <c r="M54" s="78">
        <v>36</v>
      </c>
      <c r="N54" s="49" t="s">
        <v>434</v>
      </c>
      <c r="O54" s="78">
        <v>26</v>
      </c>
      <c r="P54" s="49"/>
      <c r="Q54" s="78"/>
      <c r="R54" s="49" t="s">
        <v>330</v>
      </c>
      <c r="S54" s="78">
        <v>82</v>
      </c>
      <c r="T54" s="49" t="s">
        <v>455</v>
      </c>
      <c r="U54" s="78">
        <v>5</v>
      </c>
      <c r="V54" s="52" t="s">
        <v>356</v>
      </c>
      <c r="W54" s="78">
        <v>12</v>
      </c>
      <c r="X54" s="49"/>
      <c r="Y54" s="78"/>
      <c r="Z54" s="50"/>
      <c r="AA54" s="78"/>
      <c r="AB54" s="50" t="s">
        <v>354</v>
      </c>
      <c r="AC54" s="78">
        <v>71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83</v>
      </c>
      <c r="F55" s="49"/>
      <c r="G55" s="78"/>
      <c r="H55" s="49" t="s">
        <v>459</v>
      </c>
      <c r="I55" s="78">
        <v>47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3</v>
      </c>
      <c r="T55" s="59"/>
      <c r="U55" s="78"/>
      <c r="V55" s="49" t="s">
        <v>509</v>
      </c>
      <c r="W55" s="53">
        <v>18</v>
      </c>
      <c r="X55" s="49"/>
      <c r="Y55" s="78"/>
      <c r="Z55" s="50"/>
      <c r="AA55" s="78"/>
      <c r="AB55" s="49" t="s">
        <v>357</v>
      </c>
      <c r="AC55" s="78"/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>
        <v>5</v>
      </c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30</v>
      </c>
      <c r="N56" s="50" t="s">
        <v>352</v>
      </c>
      <c r="O56" s="78">
        <v>24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21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148</v>
      </c>
      <c r="F57" s="49"/>
      <c r="G57" s="78"/>
      <c r="H57" s="49" t="s">
        <v>364</v>
      </c>
      <c r="I57" s="78">
        <v>66</v>
      </c>
      <c r="J57" s="49"/>
      <c r="K57" s="78"/>
      <c r="L57" s="49" t="s">
        <v>467</v>
      </c>
      <c r="M57" s="78"/>
      <c r="N57" s="50" t="s">
        <v>500</v>
      </c>
      <c r="O57" s="78"/>
      <c r="P57" s="49"/>
      <c r="Q57" s="78"/>
      <c r="R57" s="49" t="s">
        <v>365</v>
      </c>
      <c r="S57" s="78">
        <v>1</v>
      </c>
      <c r="T57" s="50"/>
      <c r="U57" s="78"/>
      <c r="V57" s="49" t="s">
        <v>370</v>
      </c>
      <c r="W57" s="78">
        <v>17</v>
      </c>
      <c r="X57" s="49"/>
      <c r="Y57" s="78"/>
      <c r="Z57" s="50"/>
      <c r="AA57" s="78"/>
      <c r="AB57" s="49" t="s">
        <v>361</v>
      </c>
      <c r="AC57" s="78">
        <v>309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53</v>
      </c>
      <c r="F58" s="49"/>
      <c r="G58" s="78"/>
      <c r="H58" s="49" t="s">
        <v>367</v>
      </c>
      <c r="I58" s="78">
        <v>317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212</v>
      </c>
      <c r="T58" s="49"/>
      <c r="U58" s="78"/>
      <c r="V58" s="57" t="s">
        <v>373</v>
      </c>
      <c r="W58" s="78">
        <v>5</v>
      </c>
      <c r="X58" s="49"/>
      <c r="Y58" s="78"/>
      <c r="Z58" s="50"/>
      <c r="AA58" s="78"/>
      <c r="AB58" s="49" t="s">
        <v>363</v>
      </c>
      <c r="AC58" s="78">
        <v>79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/>
      <c r="F59" s="49"/>
      <c r="G59" s="78"/>
      <c r="H59" s="49" t="s">
        <v>371</v>
      </c>
      <c r="I59" s="78">
        <v>9</v>
      </c>
      <c r="J59" s="49"/>
      <c r="K59" s="78"/>
      <c r="L59" s="49" t="s">
        <v>465</v>
      </c>
      <c r="M59" s="78">
        <v>51</v>
      </c>
      <c r="N59" s="50"/>
      <c r="O59" s="78"/>
      <c r="P59" s="49"/>
      <c r="Q59" s="78"/>
      <c r="R59" s="49" t="s">
        <v>248</v>
      </c>
      <c r="S59" s="78">
        <v>67</v>
      </c>
      <c r="T59" s="49"/>
      <c r="U59" s="78"/>
      <c r="V59" s="57" t="s">
        <v>458</v>
      </c>
      <c r="W59" s="78">
        <v>7</v>
      </c>
      <c r="X59" s="49"/>
      <c r="Y59" s="78"/>
      <c r="Z59" s="50"/>
      <c r="AA59" s="78"/>
      <c r="AB59" s="49" t="s">
        <v>366</v>
      </c>
      <c r="AC59" s="78">
        <v>50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111</v>
      </c>
      <c r="J60" s="49"/>
      <c r="K60" s="78"/>
      <c r="L60" s="49" t="s">
        <v>362</v>
      </c>
      <c r="M60" s="78">
        <v>30</v>
      </c>
      <c r="N60" s="50"/>
      <c r="O60" s="78"/>
      <c r="P60" s="49"/>
      <c r="Q60" s="78"/>
      <c r="R60" s="49" t="s">
        <v>372</v>
      </c>
      <c r="S60" s="78">
        <v>10</v>
      </c>
      <c r="T60" s="49"/>
      <c r="U60" s="78"/>
      <c r="V60" s="49" t="s">
        <v>488</v>
      </c>
      <c r="W60" s="53">
        <v>83</v>
      </c>
      <c r="X60" s="49"/>
      <c r="Y60" s="78"/>
      <c r="Z60" s="50"/>
      <c r="AA60" s="78"/>
      <c r="AB60" s="49" t="s">
        <v>368</v>
      </c>
      <c r="AC60" s="78">
        <v>8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5</v>
      </c>
      <c r="T61" s="49"/>
      <c r="U61" s="78"/>
      <c r="V61" s="49" t="s">
        <v>377</v>
      </c>
      <c r="W61" s="78">
        <v>5</v>
      </c>
      <c r="X61" s="49"/>
      <c r="Y61" s="78"/>
      <c r="Z61" s="50"/>
      <c r="AA61" s="78"/>
      <c r="AB61" s="49" t="s">
        <v>369</v>
      </c>
      <c r="AC61" s="78"/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>
        <v>32</v>
      </c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>
        <v>1</v>
      </c>
      <c r="X62" s="49"/>
      <c r="Y62" s="78"/>
      <c r="Z62" s="50"/>
      <c r="AA62" s="78"/>
      <c r="AB62" s="49" t="s">
        <v>374</v>
      </c>
      <c r="AC62" s="78">
        <v>5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13</v>
      </c>
      <c r="X63" s="49"/>
      <c r="Y63" s="78"/>
      <c r="Z63" s="50"/>
      <c r="AA63" s="78"/>
      <c r="AB63" s="49" t="s">
        <v>378</v>
      </c>
      <c r="AC63" s="78">
        <v>5</v>
      </c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1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5</v>
      </c>
      <c r="X66" s="49"/>
      <c r="Y66" s="78"/>
      <c r="Z66" s="50"/>
      <c r="AA66" s="78"/>
      <c r="AB66" s="49" t="s">
        <v>383</v>
      </c>
      <c r="AC66" s="78">
        <v>60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3</v>
      </c>
      <c r="X68" s="50"/>
      <c r="Y68" s="78"/>
      <c r="Z68" s="50"/>
      <c r="AA68" s="78"/>
      <c r="AB68" s="49" t="s">
        <v>384</v>
      </c>
      <c r="AC68" s="78">
        <v>13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60</v>
      </c>
      <c r="X69" s="49"/>
      <c r="Y69" s="78"/>
      <c r="Z69" s="50"/>
      <c r="AA69" s="78"/>
      <c r="AB69" s="49" t="s">
        <v>385</v>
      </c>
      <c r="AC69" s="53">
        <v>2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7</v>
      </c>
      <c r="X70" s="49"/>
      <c r="Y70" s="78"/>
      <c r="Z70" s="50"/>
      <c r="AA70" s="78"/>
      <c r="AB70" s="49" t="s">
        <v>386</v>
      </c>
      <c r="AC70" s="78">
        <v>1</v>
      </c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146</v>
      </c>
      <c r="X71" s="49"/>
      <c r="Y71" s="78"/>
      <c r="Z71" s="50"/>
      <c r="AA71" s="78"/>
      <c r="AB71" s="49" t="s">
        <v>388</v>
      </c>
      <c r="AC71" s="78">
        <v>21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>
        <v>1</v>
      </c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21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63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16</v>
      </c>
      <c r="X76" s="49"/>
      <c r="Y76" s="78"/>
      <c r="Z76" s="50"/>
      <c r="AA76" s="78"/>
      <c r="AB76" s="49" t="s">
        <v>394</v>
      </c>
      <c r="AC76" s="78">
        <v>3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34</v>
      </c>
      <c r="X77" s="49"/>
      <c r="Y77" s="78"/>
      <c r="Z77" s="50"/>
      <c r="AA77" s="78"/>
      <c r="AB77" s="49" t="s">
        <v>395</v>
      </c>
      <c r="AC77" s="78">
        <v>6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6</v>
      </c>
      <c r="X79" s="49"/>
      <c r="Y79" s="78"/>
      <c r="Z79" s="50"/>
      <c r="AA79" s="78"/>
      <c r="AB79" s="49" t="s">
        <v>472</v>
      </c>
      <c r="AC79" s="78">
        <v>8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39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18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349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163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306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250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31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34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123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23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32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101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316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36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124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146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283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143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51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3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95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15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45</v>
      </c>
      <c r="V116" s="49"/>
      <c r="W116" s="78"/>
      <c r="X116" s="49"/>
      <c r="Y116" s="78"/>
      <c r="Z116" s="50"/>
      <c r="AA116" s="78"/>
      <c r="AB116" s="49"/>
      <c r="AC116" s="78"/>
      <c r="AD116" s="91">
        <v>7457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20</v>
      </c>
      <c r="N117" s="49"/>
      <c r="O117" s="78"/>
      <c r="P117" s="49"/>
      <c r="Q117" s="78"/>
      <c r="R117" s="49" t="s">
        <v>411</v>
      </c>
      <c r="S117" s="78">
        <v>16</v>
      </c>
      <c r="T117" s="49" t="s">
        <v>413</v>
      </c>
      <c r="U117" s="78"/>
      <c r="V117" s="52" t="s">
        <v>531</v>
      </c>
      <c r="W117" s="78">
        <v>4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>
        <v>1</v>
      </c>
      <c r="T118" s="49" t="s">
        <v>12</v>
      </c>
      <c r="U118" s="78">
        <v>3</v>
      </c>
      <c r="V118" s="49" t="s">
        <v>12</v>
      </c>
      <c r="W118" s="78"/>
      <c r="X118" s="49"/>
      <c r="Y118" s="78"/>
      <c r="Z118" s="50" t="s">
        <v>12</v>
      </c>
      <c r="AA118" s="78"/>
      <c r="AB118" s="49" t="s">
        <v>12</v>
      </c>
      <c r="AC118" s="78">
        <v>8</v>
      </c>
      <c r="AD118" s="93">
        <f>IF(ISERROR(AD119/AD116),"",AD119/AD116)</f>
        <v>0.84377095346654152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354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1042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313</v>
      </c>
      <c r="N119" s="55" t="s">
        <v>44</v>
      </c>
      <c r="O119" s="95">
        <f>SUBTOTAL(9,O51:O118)</f>
        <v>75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404</v>
      </c>
      <c r="T119" s="55" t="s">
        <v>47</v>
      </c>
      <c r="U119" s="95">
        <f>SUBTOTAL(9,U51:U118)</f>
        <v>105</v>
      </c>
      <c r="V119" s="55" t="s">
        <v>48</v>
      </c>
      <c r="W119" s="95">
        <f>SUBTOTAL(9,W51:W118)</f>
        <v>3083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916</v>
      </c>
      <c r="AD119" s="96">
        <f>SUM(B119:AC119)</f>
        <v>6292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24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74</v>
      </c>
      <c r="N121" s="49" t="s">
        <v>416</v>
      </c>
      <c r="O121" s="78">
        <v>18</v>
      </c>
      <c r="P121" s="49"/>
      <c r="Q121" s="78"/>
      <c r="R121" s="49" t="s">
        <v>20</v>
      </c>
      <c r="S121" s="78"/>
      <c r="T121" s="104" t="s">
        <v>421</v>
      </c>
      <c r="U121" s="78">
        <v>88</v>
      </c>
      <c r="V121" s="49" t="s">
        <v>341</v>
      </c>
      <c r="W121" s="78">
        <v>34</v>
      </c>
      <c r="X121" s="49"/>
      <c r="Y121" s="78"/>
      <c r="Z121" s="50"/>
      <c r="AA121" s="78"/>
      <c r="AB121" s="49" t="s">
        <v>425</v>
      </c>
      <c r="AC121" s="78">
        <v>4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20</v>
      </c>
      <c r="F122" s="49"/>
      <c r="G122" s="78"/>
      <c r="H122" s="49" t="s">
        <v>371</v>
      </c>
      <c r="I122" s="78">
        <v>137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63</v>
      </c>
      <c r="T122" s="49" t="s">
        <v>426</v>
      </c>
      <c r="U122" s="78">
        <v>43</v>
      </c>
      <c r="V122" s="49" t="s">
        <v>398</v>
      </c>
      <c r="W122" s="78">
        <v>145</v>
      </c>
      <c r="X122" s="49"/>
      <c r="Y122" s="78"/>
      <c r="Z122" s="50"/>
      <c r="AA122" s="78"/>
      <c r="AB122" s="49" t="s">
        <v>384</v>
      </c>
      <c r="AC122" s="78">
        <v>2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64</v>
      </c>
      <c r="D123" s="50"/>
      <c r="E123" s="78"/>
      <c r="F123" s="49"/>
      <c r="G123" s="78"/>
      <c r="H123" s="49" t="s">
        <v>427</v>
      </c>
      <c r="I123" s="78">
        <v>309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143</v>
      </c>
      <c r="T123" s="49" t="s">
        <v>345</v>
      </c>
      <c r="U123" s="78">
        <v>46</v>
      </c>
      <c r="V123" s="50" t="s">
        <v>331</v>
      </c>
      <c r="W123" s="78">
        <v>36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2</v>
      </c>
      <c r="T124" s="50" t="s">
        <v>429</v>
      </c>
      <c r="U124" s="78">
        <v>200</v>
      </c>
      <c r="V124" s="59" t="s">
        <v>316</v>
      </c>
      <c r="W124" s="50">
        <v>499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>
        <v>2</v>
      </c>
      <c r="X125" s="49"/>
      <c r="Y125" s="78"/>
      <c r="Z125" s="50"/>
      <c r="AA125" s="78"/>
      <c r="AB125" s="56" t="s">
        <v>94</v>
      </c>
      <c r="AC125" s="78">
        <v>5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237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319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356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5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5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5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5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2889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109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/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1.0325372101073036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88</v>
      </c>
      <c r="D145" s="63" t="s">
        <v>436</v>
      </c>
      <c r="E145" s="106">
        <f>SUBTOTAL(9,E120:E144)</f>
        <v>22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446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74</v>
      </c>
      <c r="N145" s="63" t="s">
        <v>44</v>
      </c>
      <c r="O145" s="106">
        <f>SUBTOTAL(9,O120:O144)</f>
        <v>18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208</v>
      </c>
      <c r="T145" s="63" t="s">
        <v>47</v>
      </c>
      <c r="U145" s="106">
        <f>SUBTOTAL(9,U120:U144)</f>
        <v>486</v>
      </c>
      <c r="V145" s="63" t="s">
        <v>48</v>
      </c>
      <c r="W145" s="106">
        <f>SUBTOTAL(9,W120:W144)</f>
        <v>1628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13</v>
      </c>
      <c r="AD145" s="107">
        <f>SUM(B145:AC145)</f>
        <v>2983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88</v>
      </c>
      <c r="D146" s="64" t="s">
        <v>437</v>
      </c>
      <c r="E146" s="109">
        <f>E25+E33+E38+E50+E119+E145</f>
        <v>376</v>
      </c>
      <c r="F146" s="64" t="s">
        <v>125</v>
      </c>
      <c r="G146" s="109">
        <f>G25+G33+G38+G50+G119+G145</f>
        <v>140</v>
      </c>
      <c r="H146" s="64" t="s">
        <v>270</v>
      </c>
      <c r="I146" s="109">
        <f>I25+I33+I38+I50+I119+I145</f>
        <v>1488</v>
      </c>
      <c r="J146" s="64" t="s">
        <v>271</v>
      </c>
      <c r="K146" s="109">
        <f>K25+K33+K38+K50+K119+K145</f>
        <v>317</v>
      </c>
      <c r="L146" s="64" t="s">
        <v>272</v>
      </c>
      <c r="M146" s="109">
        <f>M25+M33+M38+M50+M119+M145</f>
        <v>404</v>
      </c>
      <c r="N146" s="64" t="s">
        <v>126</v>
      </c>
      <c r="O146" s="109">
        <f>O25+O33+O38+O50+O119+O145</f>
        <v>100</v>
      </c>
      <c r="P146" s="64" t="s">
        <v>127</v>
      </c>
      <c r="Q146" s="109">
        <f>Q25+Q33+Q38+Q50+Q119+Q145</f>
        <v>240</v>
      </c>
      <c r="R146" s="64" t="s">
        <v>128</v>
      </c>
      <c r="S146" s="109">
        <f>S25+S33+S38+S50+S119+S145</f>
        <v>784</v>
      </c>
      <c r="T146" s="64" t="s">
        <v>273</v>
      </c>
      <c r="U146" s="109">
        <f>U25+U33+U38+U50+U119+U145</f>
        <v>594</v>
      </c>
      <c r="V146" s="64" t="s">
        <v>274</v>
      </c>
      <c r="W146" s="109">
        <f>W25+W33+W38+W50+W119+W145</f>
        <v>5324</v>
      </c>
      <c r="X146" s="64" t="s">
        <v>277</v>
      </c>
      <c r="Y146" s="109">
        <f>Y25+Y33+Y38+Y50+Y119+Y145</f>
        <v>42</v>
      </c>
      <c r="Z146" s="64" t="s">
        <v>129</v>
      </c>
      <c r="AA146" s="109">
        <f>AA25+AA33+AA38+AA50+AA119+AA145</f>
        <v>74</v>
      </c>
      <c r="AB146" s="64" t="s">
        <v>130</v>
      </c>
      <c r="AC146" s="109">
        <f>AC25+AC33+AC38+AC50+AC119+AC145</f>
        <v>939</v>
      </c>
      <c r="AD146" s="110">
        <f>SUM(C146:AC146)</f>
        <v>10910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46</v>
      </c>
      <c r="D148" s="65" t="s">
        <v>438</v>
      </c>
      <c r="E148" s="114">
        <v>442</v>
      </c>
      <c r="F148" s="65" t="s">
        <v>133</v>
      </c>
      <c r="G148" s="114">
        <v>211</v>
      </c>
      <c r="H148" s="65" t="s">
        <v>134</v>
      </c>
      <c r="I148" s="114">
        <v>1547</v>
      </c>
      <c r="J148" s="65" t="s">
        <v>135</v>
      </c>
      <c r="K148" s="114">
        <v>366</v>
      </c>
      <c r="L148" s="66" t="s">
        <v>136</v>
      </c>
      <c r="M148" s="114">
        <v>557</v>
      </c>
      <c r="N148" s="66" t="s">
        <v>137</v>
      </c>
      <c r="O148" s="114">
        <v>171</v>
      </c>
      <c r="P148" s="66" t="s">
        <v>138</v>
      </c>
      <c r="Q148" s="114">
        <v>251</v>
      </c>
      <c r="R148" s="66" t="s">
        <v>139</v>
      </c>
      <c r="S148" s="114">
        <v>1271</v>
      </c>
      <c r="T148" s="65" t="s">
        <v>140</v>
      </c>
      <c r="U148" s="114">
        <v>516</v>
      </c>
      <c r="V148" s="65" t="s">
        <v>141</v>
      </c>
      <c r="W148" s="114">
        <v>5537</v>
      </c>
      <c r="X148" s="66" t="s">
        <v>276</v>
      </c>
      <c r="Y148" s="114">
        <v>57</v>
      </c>
      <c r="Z148" s="65" t="s">
        <v>142</v>
      </c>
      <c r="AA148" s="114">
        <v>60</v>
      </c>
      <c r="AB148" s="65" t="s">
        <v>143</v>
      </c>
      <c r="AC148" s="114">
        <v>925</v>
      </c>
      <c r="AD148" s="115">
        <f>SUM(C148:AC148)</f>
        <v>11957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7">
        <f>IF(ISERROR(C146/C148),"-",C146/C148)</f>
        <v>1.9130434782608696</v>
      </c>
      <c r="C149" s="318"/>
      <c r="D149" s="317">
        <f>IF(ISERROR(E146/E148),"-",E146/E148)</f>
        <v>0.85067873303167418</v>
      </c>
      <c r="E149" s="318"/>
      <c r="F149" s="317">
        <f>IF(ISERROR(G146/G148),"-",G146/G148)</f>
        <v>0.6635071090047393</v>
      </c>
      <c r="G149" s="318"/>
      <c r="H149" s="317">
        <f>IF(ISERROR(I146/I148),"-",I146/I148)</f>
        <v>0.96186166774402071</v>
      </c>
      <c r="I149" s="318"/>
      <c r="J149" s="317">
        <f>IF(ISERROR(K146/K148),"-",K146/K148)</f>
        <v>0.86612021857923494</v>
      </c>
      <c r="K149" s="318"/>
      <c r="L149" s="317">
        <f>IF(ISERROR(M146/M148),"-",M146/M148)</f>
        <v>0.72531418312387796</v>
      </c>
      <c r="M149" s="318"/>
      <c r="N149" s="317">
        <f>IF(ISERROR(O146/O148),"-",O146/O148)</f>
        <v>0.58479532163742687</v>
      </c>
      <c r="O149" s="318"/>
      <c r="P149" s="317">
        <f>IF(ISERROR(Q146/Q148),"-",Q146/Q148)</f>
        <v>0.95617529880478092</v>
      </c>
      <c r="Q149" s="318"/>
      <c r="R149" s="317">
        <f>IF(ISERROR(S146/S148),"-",S146/S148)</f>
        <v>0.6168371361132966</v>
      </c>
      <c r="S149" s="318"/>
      <c r="T149" s="317">
        <f>IF(ISERROR(U146/U148),"-",U146/U148)</f>
        <v>1.1511627906976745</v>
      </c>
      <c r="U149" s="318"/>
      <c r="V149" s="317">
        <f>IF(ISERROR(W146/W148),"-",W146/W148)</f>
        <v>0.96153151526097169</v>
      </c>
      <c r="W149" s="318"/>
      <c r="X149" s="317">
        <f>IF(ISERROR(Y146/Y148),"-",Y146/Y148)</f>
        <v>0.73684210526315785</v>
      </c>
      <c r="Y149" s="318"/>
      <c r="Z149" s="317">
        <f>IF(ISERROR(AA146/AA148),"-",AA146/AA148)</f>
        <v>1.2333333333333334</v>
      </c>
      <c r="AA149" s="318"/>
      <c r="AB149" s="317">
        <f>IF(ISERROR(AC146/AC148),"-",AC146/AC148)</f>
        <v>1.0151351351351352</v>
      </c>
      <c r="AC149" s="318"/>
      <c r="AD149" s="118">
        <f>IF(ISERROR(AD146/AD148),"-",AD146/AD148)</f>
        <v>0.91243622982353434</v>
      </c>
      <c r="AE149" s="119" t="s">
        <v>144</v>
      </c>
      <c r="AF149" s="98"/>
    </row>
    <row r="150" spans="1:32" ht="16.5" customHeight="1">
      <c r="A150" s="108" t="s">
        <v>145</v>
      </c>
      <c r="B150" s="321">
        <f>IF(ISERROR(C146/$AD$146),"-",C146/$AD$146)</f>
        <v>8.0659945004582945E-3</v>
      </c>
      <c r="C150" s="322"/>
      <c r="D150" s="321">
        <f>IF(ISERROR(E146/$AD$146),"-",E146/$AD$146)</f>
        <v>3.4463794683776354E-2</v>
      </c>
      <c r="E150" s="322"/>
      <c r="F150" s="321">
        <f>IF(ISERROR(G146/$AD$146),"-",G146/$AD$146)</f>
        <v>1.2832263978001834E-2</v>
      </c>
      <c r="G150" s="322"/>
      <c r="H150" s="323">
        <f>IF(ISERROR(I146/$AD$146),"-",I146/$AD$146)</f>
        <v>0.13638863428047662</v>
      </c>
      <c r="I150" s="324"/>
      <c r="J150" s="321">
        <f>IF(ISERROR(K146/$AD$146),"-",K146/$AD$146)</f>
        <v>2.9055912007332721E-2</v>
      </c>
      <c r="K150" s="322"/>
      <c r="L150" s="321">
        <f>IF(ISERROR(M146/$AD$146),"-",M146/$AD$146)</f>
        <v>3.7030247479376721E-2</v>
      </c>
      <c r="M150" s="322"/>
      <c r="N150" s="321">
        <f>IF(ISERROR(O146/$AD$146),"-",O146/$AD$146)</f>
        <v>9.1659028414298807E-3</v>
      </c>
      <c r="O150" s="322"/>
      <c r="P150" s="321">
        <f>IF(ISERROR(Q146/$AD$146),"-",Q146/$AD$146)</f>
        <v>2.1998166819431713E-2</v>
      </c>
      <c r="Q150" s="322"/>
      <c r="R150" s="323">
        <f>IF(ISERROR(S146/$AD$146),"-",S146/$AD$146)</f>
        <v>7.1860678276810266E-2</v>
      </c>
      <c r="S150" s="324"/>
      <c r="T150" s="321">
        <f>IF(ISERROR(U146/$AD$146),"-",U146/$AD$146)</f>
        <v>5.4445462878093494E-2</v>
      </c>
      <c r="U150" s="322"/>
      <c r="V150" s="323">
        <f>IF(ISERROR(W146/$AD$146),"-",W146/$AD$146)</f>
        <v>0.48799266727772683</v>
      </c>
      <c r="W150" s="324"/>
      <c r="X150" s="321">
        <f>IF(ISERROR(Y146/$AD$146),"-",Y146/$AD$146)</f>
        <v>3.8496791934005499E-3</v>
      </c>
      <c r="Y150" s="322"/>
      <c r="Z150" s="321">
        <f>IF(ISERROR(AA146/$AD$146),"-",AA146/$AD$146)</f>
        <v>6.7827681026581118E-3</v>
      </c>
      <c r="AA150" s="322"/>
      <c r="AB150" s="321">
        <f>IF(ISERROR(AC146/$AD$146),"-",AC146/$AD$146)</f>
        <v>8.6067827681026582E-2</v>
      </c>
      <c r="AC150" s="322"/>
      <c r="AD150" s="120">
        <f>SUM(B150:AB150)</f>
        <v>0.99999999999999989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11957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4"/>
      <c r="U153" s="334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2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2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Z150:AA150"/>
    <mergeCell ref="AB150:AC150"/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</mergeCells>
  <phoneticPr fontId="3"/>
  <dataValidations count="1">
    <dataValidation type="list" allowBlank="1" showInputMessage="1" showErrorMessage="1" sqref="AD2" xr:uid="{CA0F0A0C-78FD-4CD2-8014-454DC5E76D91}">
      <formula1>年号</formula1>
    </dataValidation>
  </dataValidations>
  <hyperlinks>
    <hyperlink ref="AB151:AD151" r:id="rId1" display="kikaku@chibajihan.jp" xr:uid="{53674F11-735C-4D50-AA6C-7BEF0D50402E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&amp;R&amp;8chiba-JADA
作成　&amp;D</oddHeader>
  </headerFooter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B128" activePane="bottomRight" state="frozen"/>
      <selection activeCell="V85" sqref="V85"/>
      <selection pane="topRight" activeCell="V85" sqref="V85"/>
      <selection pane="bottomLeft" activeCell="V85" sqref="V85"/>
      <selection pane="bottomRight" activeCell="K42" sqref="K42"/>
    </sheetView>
  </sheetViews>
  <sheetFormatPr defaultRowHeight="15.75"/>
  <cols>
    <col min="1" max="1" width="6.125" style="72" customWidth="1"/>
    <col min="2" max="2" width="9.25" style="50" customWidth="1"/>
    <col min="3" max="3" width="6.625" style="50" customWidth="1"/>
    <col min="4" max="4" width="9.25" style="50" customWidth="1"/>
    <col min="5" max="5" width="6.625" style="50" customWidth="1"/>
    <col min="6" max="6" width="9.25" style="50" customWidth="1"/>
    <col min="7" max="7" width="6.625" style="50" customWidth="1"/>
    <col min="8" max="8" width="9.25" style="50" customWidth="1"/>
    <col min="9" max="9" width="6.625" style="50" customWidth="1"/>
    <col min="10" max="10" width="9.25" style="50" customWidth="1"/>
    <col min="11" max="11" width="6.625" style="50" customWidth="1"/>
    <col min="12" max="12" width="9.25" style="50" customWidth="1"/>
    <col min="13" max="13" width="6.625" style="50" customWidth="1"/>
    <col min="14" max="14" width="9.25" style="50" customWidth="1"/>
    <col min="15" max="15" width="6.625" style="50" customWidth="1"/>
    <col min="16" max="16" width="9.25" style="50" customWidth="1"/>
    <col min="17" max="17" width="6.625" style="50" customWidth="1"/>
    <col min="18" max="18" width="9.25" style="50" customWidth="1"/>
    <col min="19" max="19" width="6.625" style="50" customWidth="1"/>
    <col min="20" max="20" width="9.25" style="50" customWidth="1"/>
    <col min="21" max="21" width="6.75" style="50" customWidth="1"/>
    <col min="22" max="22" width="9.25" style="50" customWidth="1"/>
    <col min="23" max="23" width="6.625" style="50" customWidth="1"/>
    <col min="24" max="24" width="9.125" style="50" customWidth="1"/>
    <col min="25" max="25" width="6.625" style="50" customWidth="1"/>
    <col min="26" max="26" width="9.25" style="50" customWidth="1"/>
    <col min="27" max="27" width="6.625" style="50" customWidth="1"/>
    <col min="28" max="28" width="9.25" style="50" customWidth="1"/>
    <col min="29" max="29" width="6.625" style="50" customWidth="1"/>
    <col min="30" max="30" width="12.75" style="62" customWidth="1"/>
    <col min="31" max="31" width="6.625" style="72" customWidth="1"/>
    <col min="32" max="33" width="9" style="72"/>
    <col min="34" max="34" width="0" style="72" hidden="1" customWidth="1"/>
    <col min="35" max="16384" width="9" style="72"/>
  </cols>
  <sheetData>
    <row r="1" spans="1:34" ht="16.5" customHeight="1">
      <c r="A1" s="126" t="s">
        <v>0</v>
      </c>
    </row>
    <row r="2" spans="1:34" ht="14.25" customHeight="1">
      <c r="B2" s="312" t="s">
        <v>1</v>
      </c>
      <c r="C2" s="312"/>
      <c r="D2" s="312"/>
      <c r="E2" s="312"/>
      <c r="AA2" s="313" t="s">
        <v>163</v>
      </c>
      <c r="AB2" s="313"/>
      <c r="AC2" s="313"/>
      <c r="AD2" s="125">
        <v>2025.1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G3" s="5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G4" s="5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58</v>
      </c>
      <c r="H5" s="49"/>
      <c r="I5" s="78"/>
      <c r="J5" s="49" t="s">
        <v>322</v>
      </c>
      <c r="K5" s="78">
        <v>55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19</v>
      </c>
      <c r="R5" s="49" t="s">
        <v>448</v>
      </c>
      <c r="S5" s="78"/>
      <c r="T5" s="49" t="s">
        <v>429</v>
      </c>
      <c r="U5" s="78">
        <v>4</v>
      </c>
      <c r="V5" s="49" t="s">
        <v>331</v>
      </c>
      <c r="W5" s="78">
        <v>3</v>
      </c>
      <c r="X5" s="49" t="s">
        <v>326</v>
      </c>
      <c r="Y5" s="78">
        <v>4</v>
      </c>
      <c r="AA5" s="78"/>
      <c r="AB5" s="49"/>
      <c r="AC5" s="78"/>
      <c r="AD5" s="79"/>
      <c r="AE5" s="80"/>
      <c r="AG5" s="5"/>
      <c r="AH5" s="7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33</v>
      </c>
      <c r="L6" s="49"/>
      <c r="M6" s="78"/>
      <c r="N6" s="49"/>
      <c r="O6" s="78"/>
      <c r="P6" s="49" t="s">
        <v>327</v>
      </c>
      <c r="Q6" s="78">
        <v>11</v>
      </c>
      <c r="R6" s="49" t="s">
        <v>328</v>
      </c>
      <c r="S6" s="78"/>
      <c r="U6" s="78"/>
      <c r="V6" s="49" t="s">
        <v>185</v>
      </c>
      <c r="W6" s="78"/>
      <c r="X6" s="49"/>
      <c r="Y6" s="78"/>
      <c r="AA6" s="78"/>
      <c r="AB6" s="49"/>
      <c r="AC6" s="78"/>
      <c r="AD6" s="79"/>
      <c r="AE6" s="82"/>
      <c r="AG6" s="5"/>
      <c r="AH6" s="7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>
        <v>1</v>
      </c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G7" s="5"/>
      <c r="AH7" s="7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6</v>
      </c>
      <c r="T8" s="49"/>
      <c r="U8" s="78"/>
      <c r="V8" s="49" t="s">
        <v>187</v>
      </c>
      <c r="W8" s="78">
        <v>15</v>
      </c>
      <c r="X8" s="49"/>
      <c r="Y8" s="78"/>
      <c r="AA8" s="78"/>
      <c r="AB8" s="49"/>
      <c r="AC8" s="78"/>
      <c r="AD8" s="79"/>
      <c r="AE8" s="86" t="s">
        <v>19</v>
      </c>
      <c r="AG8" s="5"/>
      <c r="AH8" s="7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2</v>
      </c>
      <c r="X9" s="49"/>
      <c r="Y9" s="78"/>
      <c r="AA9" s="78"/>
      <c r="AB9" s="49"/>
      <c r="AC9" s="78"/>
      <c r="AD9" s="79"/>
      <c r="AE9" s="88" t="s">
        <v>22</v>
      </c>
      <c r="AG9" s="5"/>
      <c r="AH9" s="7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5</v>
      </c>
      <c r="T10" s="49"/>
      <c r="U10" s="78"/>
      <c r="V10" s="49" t="s">
        <v>189</v>
      </c>
      <c r="W10" s="78">
        <v>41</v>
      </c>
      <c r="X10" s="49"/>
      <c r="Y10" s="78"/>
      <c r="AA10" s="78"/>
      <c r="AB10" s="49"/>
      <c r="AC10" s="78"/>
      <c r="AD10" s="79"/>
      <c r="AE10" s="88" t="s">
        <v>24</v>
      </c>
      <c r="AG10" s="5"/>
      <c r="AH10" s="7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AA11" s="78"/>
      <c r="AB11" s="49"/>
      <c r="AC11" s="78"/>
      <c r="AD11" s="79"/>
      <c r="AE11" s="88" t="s">
        <v>19</v>
      </c>
      <c r="AG11" s="5"/>
      <c r="AH11" s="7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S12" s="78"/>
      <c r="T12" s="49"/>
      <c r="U12" s="78"/>
      <c r="V12" s="52" t="s">
        <v>190</v>
      </c>
      <c r="W12" s="78">
        <v>1</v>
      </c>
      <c r="X12" s="49"/>
      <c r="Y12" s="78"/>
      <c r="AA12" s="78"/>
      <c r="AB12" s="49"/>
      <c r="AC12" s="78"/>
      <c r="AD12" s="79"/>
      <c r="AE12" s="86" t="s">
        <v>26</v>
      </c>
      <c r="AG12" s="5"/>
      <c r="AH12" s="7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AA13" s="78"/>
      <c r="AB13" s="49"/>
      <c r="AC13" s="78"/>
      <c r="AD13" s="79"/>
      <c r="AE13" s="86"/>
      <c r="AG13" s="5"/>
      <c r="AH13" s="7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S14" s="78"/>
      <c r="T14" s="49"/>
      <c r="U14" s="78"/>
      <c r="V14" s="50" t="s">
        <v>287</v>
      </c>
      <c r="W14" s="78"/>
      <c r="X14" s="49"/>
      <c r="Y14" s="78"/>
      <c r="AA14" s="78"/>
      <c r="AB14" s="49"/>
      <c r="AC14" s="78"/>
      <c r="AD14" s="79"/>
      <c r="AE14" s="86" t="s">
        <v>29</v>
      </c>
      <c r="AG14" s="5"/>
      <c r="AH14" s="7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AA15" s="78"/>
      <c r="AB15" s="49"/>
      <c r="AC15" s="78"/>
      <c r="AD15" s="79"/>
      <c r="AE15" s="86" t="s">
        <v>31</v>
      </c>
      <c r="AG15" s="5"/>
      <c r="AH15" s="7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AA16" s="78"/>
      <c r="AB16" s="49"/>
      <c r="AC16" s="78"/>
      <c r="AD16" s="79"/>
      <c r="AE16" s="86" t="s">
        <v>33</v>
      </c>
      <c r="AG16" s="5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AA17" s="78"/>
      <c r="AB17" s="49"/>
      <c r="AC17" s="78"/>
      <c r="AD17" s="79"/>
      <c r="AE17" s="86"/>
      <c r="AG17" s="5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AA18" s="78"/>
      <c r="AB18" s="49"/>
      <c r="AC18" s="78"/>
      <c r="AD18" s="79"/>
      <c r="AE18" s="86"/>
      <c r="AG18" s="5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AA19" s="78"/>
      <c r="AB19" s="49"/>
      <c r="AC19" s="78"/>
      <c r="AD19" s="79"/>
      <c r="AE19" s="90"/>
      <c r="AG19" s="5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AA20" s="78"/>
      <c r="AB20" s="49"/>
      <c r="AC20" s="78"/>
      <c r="AD20" s="79"/>
      <c r="AE20" s="90"/>
      <c r="AG20" s="5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AA21" s="53"/>
      <c r="AC21" s="78"/>
      <c r="AD21" s="54" t="s">
        <v>36</v>
      </c>
      <c r="AE21" s="90"/>
      <c r="AG21" s="5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AA22" s="78"/>
      <c r="AB22" s="49"/>
      <c r="AC22" s="78"/>
      <c r="AD22" s="91">
        <v>299</v>
      </c>
      <c r="AE22" s="90"/>
      <c r="AF22" s="72">
        <v>5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AA23" s="78"/>
      <c r="AB23" s="49"/>
      <c r="AC23" s="78"/>
      <c r="AD23" s="54" t="s">
        <v>37</v>
      </c>
      <c r="AE23" s="90"/>
      <c r="AF23" s="72">
        <v>282</v>
      </c>
      <c r="AG23" s="46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>
        <v>1</v>
      </c>
      <c r="P24" s="49" t="s">
        <v>12</v>
      </c>
      <c r="Q24" s="78"/>
      <c r="R24" s="49" t="s">
        <v>12</v>
      </c>
      <c r="S24" s="78"/>
      <c r="T24" s="49" t="s">
        <v>12</v>
      </c>
      <c r="U24" s="78"/>
      <c r="V24" s="49" t="s">
        <v>12</v>
      </c>
      <c r="W24" s="78"/>
      <c r="X24" s="49"/>
      <c r="Y24" s="78"/>
      <c r="Z24" s="50" t="s">
        <v>12</v>
      </c>
      <c r="AA24" s="53">
        <v>24</v>
      </c>
      <c r="AB24" s="49" t="s">
        <v>12</v>
      </c>
      <c r="AC24" s="78">
        <v>5</v>
      </c>
      <c r="AD24" s="93">
        <f>IF(ISERROR(AD25/AD22),"",AD25/AD22)</f>
        <v>0.98662207357859533</v>
      </c>
      <c r="AE24" s="90"/>
      <c r="AF24" s="72">
        <v>8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58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90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1</v>
      </c>
      <c r="P25" s="55" t="s">
        <v>45</v>
      </c>
      <c r="Q25" s="95">
        <f>SUBTOTAL(9,Q5:Q24)</f>
        <v>30</v>
      </c>
      <c r="R25" s="55" t="s">
        <v>46</v>
      </c>
      <c r="S25" s="95">
        <f>SUBTOTAL(9,S5:S24)</f>
        <v>13</v>
      </c>
      <c r="T25" s="55" t="s">
        <v>47</v>
      </c>
      <c r="U25" s="95">
        <f>SUBTOTAL(9,U5:U24)</f>
        <v>4</v>
      </c>
      <c r="V25" s="55" t="s">
        <v>48</v>
      </c>
      <c r="W25" s="95">
        <f>SUBTOTAL(9,W5:W24)</f>
        <v>64</v>
      </c>
      <c r="X25" s="55" t="s">
        <v>278</v>
      </c>
      <c r="Y25" s="95">
        <f>SUBTOTAL(9,Y5:Y24)</f>
        <v>4</v>
      </c>
      <c r="Z25" s="55" t="s">
        <v>49</v>
      </c>
      <c r="AA25" s="95">
        <f>SUBTOTAL(9,AA5:AA24)</f>
        <v>24</v>
      </c>
      <c r="AB25" s="55" t="s">
        <v>50</v>
      </c>
      <c r="AC25" s="95">
        <f>SUBTOTAL(9,AC5:AC24)</f>
        <v>5</v>
      </c>
      <c r="AD25" s="96">
        <f>SUM(B25:AC25)</f>
        <v>295</v>
      </c>
      <c r="AE25" s="97" t="s">
        <v>38</v>
      </c>
      <c r="AF25" s="98">
        <f>SUM(AF21:AF24)</f>
        <v>295</v>
      </c>
      <c r="AG25" s="5"/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AA26" s="78"/>
      <c r="AB26" s="49"/>
      <c r="AC26" s="78"/>
      <c r="AD26" s="79"/>
      <c r="AE26" s="90"/>
      <c r="AG26" s="5"/>
    </row>
    <row r="27" spans="1:33" s="9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71</v>
      </c>
      <c r="H27" s="49"/>
      <c r="I27" s="78"/>
      <c r="J27" s="49" t="s">
        <v>315</v>
      </c>
      <c r="K27" s="78">
        <v>60</v>
      </c>
      <c r="L27" s="49" t="s">
        <v>323</v>
      </c>
      <c r="M27" s="78">
        <v>3</v>
      </c>
      <c r="N27" s="49"/>
      <c r="O27" s="78"/>
      <c r="P27" s="49" t="s">
        <v>324</v>
      </c>
      <c r="Q27" s="78">
        <v>47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18</v>
      </c>
      <c r="X27" s="49" t="s">
        <v>326</v>
      </c>
      <c r="Y27" s="78">
        <v>48</v>
      </c>
      <c r="Z27" s="50"/>
      <c r="AA27" s="78"/>
      <c r="AB27" s="49"/>
      <c r="AC27" s="78"/>
      <c r="AD27" s="79"/>
      <c r="AE27" s="86" t="s">
        <v>51</v>
      </c>
      <c r="AG27" s="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64</v>
      </c>
      <c r="L28" s="49"/>
      <c r="M28" s="78"/>
      <c r="N28" s="49"/>
      <c r="O28" s="78"/>
      <c r="P28" s="49" t="s">
        <v>327</v>
      </c>
      <c r="Q28" s="78">
        <v>40</v>
      </c>
      <c r="R28" s="49" t="s">
        <v>332</v>
      </c>
      <c r="S28" s="78">
        <v>4</v>
      </c>
      <c r="T28" s="49"/>
      <c r="U28" s="78"/>
      <c r="V28" s="49" t="s">
        <v>189</v>
      </c>
      <c r="W28" s="78">
        <v>24</v>
      </c>
      <c r="X28" s="49"/>
      <c r="Y28" s="78"/>
      <c r="AA28" s="78"/>
      <c r="AB28" s="49"/>
      <c r="AC28" s="78"/>
      <c r="AD28" s="79"/>
      <c r="AE28" s="86" t="s">
        <v>52</v>
      </c>
      <c r="AG28" s="5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4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AA29" s="78"/>
      <c r="AB29" s="49"/>
      <c r="AC29" s="78"/>
      <c r="AD29" s="54" t="s">
        <v>54</v>
      </c>
      <c r="AE29" s="86" t="s">
        <v>53</v>
      </c>
      <c r="AG29" s="5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AA30" s="78"/>
      <c r="AB30" s="49"/>
      <c r="AC30" s="78"/>
      <c r="AD30" s="91">
        <v>474</v>
      </c>
      <c r="AE30" s="86" t="s">
        <v>55</v>
      </c>
      <c r="AG30" s="5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9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AA31" s="78"/>
      <c r="AB31" s="49"/>
      <c r="AC31" s="78"/>
      <c r="AD31" s="54" t="s">
        <v>57</v>
      </c>
      <c r="AE31" s="86" t="s">
        <v>56</v>
      </c>
      <c r="AG31" s="5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47</v>
      </c>
      <c r="AB32" s="49" t="s">
        <v>12</v>
      </c>
      <c r="AC32" s="78">
        <v>6</v>
      </c>
      <c r="AD32" s="93">
        <f>IF(ISERROR(AD33/AD30),"",AD33/AD30)</f>
        <v>0.94092827004219415</v>
      </c>
      <c r="AE32" s="90"/>
      <c r="AG32" s="5"/>
    </row>
    <row r="33" spans="1:33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71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128</v>
      </c>
      <c r="L33" s="55" t="s">
        <v>43</v>
      </c>
      <c r="M33" s="95">
        <f>SUBTOTAL(9,M26:M32)</f>
        <v>3</v>
      </c>
      <c r="N33" s="55" t="s">
        <v>44</v>
      </c>
      <c r="O33" s="95">
        <f>SUBTOTAL(9,O26:O32)</f>
        <v>9</v>
      </c>
      <c r="P33" s="55" t="s">
        <v>45</v>
      </c>
      <c r="Q33" s="95">
        <f>SUBTOTAL(9,Q26:Q32)</f>
        <v>87</v>
      </c>
      <c r="R33" s="55" t="s">
        <v>46</v>
      </c>
      <c r="S33" s="95">
        <f>SUBTOTAL(9,S26:S32)</f>
        <v>5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42</v>
      </c>
      <c r="X33" s="55" t="s">
        <v>278</v>
      </c>
      <c r="Y33" s="95">
        <f>SUBTOTAL(9,Y26:Y32)</f>
        <v>48</v>
      </c>
      <c r="Z33" s="55" t="s">
        <v>49</v>
      </c>
      <c r="AA33" s="95">
        <f>SUBTOTAL(9,AA26:AA32)</f>
        <v>47</v>
      </c>
      <c r="AB33" s="55" t="s">
        <v>50</v>
      </c>
      <c r="AC33" s="95">
        <f>SUBTOTAL(9,AC26:AC32)</f>
        <v>6</v>
      </c>
      <c r="AD33" s="96">
        <f>SUM(B33:AC33)</f>
        <v>446</v>
      </c>
      <c r="AE33" s="97" t="s">
        <v>58</v>
      </c>
      <c r="AG33" s="5"/>
    </row>
    <row r="34" spans="1:33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AA34" s="78"/>
      <c r="AB34" s="49"/>
      <c r="AC34" s="78"/>
      <c r="AD34" s="54" t="s">
        <v>59</v>
      </c>
      <c r="AE34" s="100"/>
      <c r="AG34" s="5"/>
    </row>
    <row r="35" spans="1:33" s="9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5</v>
      </c>
      <c r="H35" s="49"/>
      <c r="I35" s="78"/>
      <c r="J35" s="49" t="s">
        <v>315</v>
      </c>
      <c r="K35" s="78">
        <v>3</v>
      </c>
      <c r="L35" s="49"/>
      <c r="M35" s="78"/>
      <c r="N35" s="49"/>
      <c r="O35" s="78"/>
      <c r="P35" s="49" t="s">
        <v>324</v>
      </c>
      <c r="Q35" s="78">
        <v>4</v>
      </c>
      <c r="R35" s="49" t="s">
        <v>338</v>
      </c>
      <c r="S35" s="78"/>
      <c r="T35" s="49"/>
      <c r="U35" s="78"/>
      <c r="V35" s="49" t="s">
        <v>186</v>
      </c>
      <c r="W35" s="78">
        <v>10</v>
      </c>
      <c r="X35" s="49"/>
      <c r="Y35" s="78"/>
      <c r="Z35" s="50"/>
      <c r="AA35" s="78"/>
      <c r="AB35" s="56" t="s">
        <v>94</v>
      </c>
      <c r="AC35" s="78"/>
      <c r="AD35" s="91">
        <v>57</v>
      </c>
      <c r="AE35" s="86" t="s">
        <v>60</v>
      </c>
      <c r="AG35" s="8"/>
    </row>
    <row r="36" spans="1:33" s="9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3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G36" s="8"/>
    </row>
    <row r="37" spans="1:33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0.43859649122807015</v>
      </c>
      <c r="AE37" s="86" t="s">
        <v>63</v>
      </c>
      <c r="AG37" s="5"/>
    </row>
    <row r="38" spans="1:33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3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7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25</v>
      </c>
      <c r="AE38" s="97" t="s">
        <v>64</v>
      </c>
      <c r="AG38" s="5"/>
    </row>
    <row r="39" spans="1:33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AA39" s="78"/>
      <c r="AB39" s="49"/>
      <c r="AC39" s="78"/>
      <c r="AD39" s="79"/>
      <c r="AE39" s="90"/>
      <c r="AG39" s="5"/>
    </row>
    <row r="40" spans="1:33" s="98" customFormat="1" ht="15.75" customHeight="1">
      <c r="A40" s="85"/>
      <c r="B40" s="49"/>
      <c r="C40" s="78"/>
      <c r="D40" s="49"/>
      <c r="E40" s="78"/>
      <c r="F40" s="49" t="s">
        <v>18</v>
      </c>
      <c r="G40" s="78">
        <v>5</v>
      </c>
      <c r="H40" s="49"/>
      <c r="I40" s="78"/>
      <c r="J40" s="49" t="s">
        <v>322</v>
      </c>
      <c r="K40" s="78">
        <v>25</v>
      </c>
      <c r="L40" s="49" t="s">
        <v>323</v>
      </c>
      <c r="M40" s="78">
        <v>24</v>
      </c>
      <c r="N40" s="49"/>
      <c r="O40" s="78"/>
      <c r="P40" s="49" t="s">
        <v>327</v>
      </c>
      <c r="Q40" s="78">
        <v>32</v>
      </c>
      <c r="R40" s="49" t="s">
        <v>325</v>
      </c>
      <c r="S40" s="78">
        <v>62</v>
      </c>
      <c r="T40" s="49"/>
      <c r="U40" s="78"/>
      <c r="V40" s="49" t="s">
        <v>187</v>
      </c>
      <c r="W40" s="78">
        <v>21</v>
      </c>
      <c r="X40" s="49" t="s">
        <v>326</v>
      </c>
      <c r="Y40" s="78"/>
      <c r="Z40" s="50"/>
      <c r="AA40" s="78"/>
      <c r="AB40" s="49"/>
      <c r="AC40" s="78"/>
      <c r="AD40" s="79"/>
      <c r="AE40" s="86"/>
      <c r="AG40" s="8"/>
    </row>
    <row r="41" spans="1:33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17</v>
      </c>
      <c r="L41" s="49"/>
      <c r="M41" s="78"/>
      <c r="N41" s="49"/>
      <c r="O41" s="78"/>
      <c r="P41" s="49"/>
      <c r="Q41" s="78"/>
      <c r="R41" s="49" t="s">
        <v>328</v>
      </c>
      <c r="S41" s="78">
        <v>5</v>
      </c>
      <c r="T41" s="49"/>
      <c r="U41" s="78"/>
      <c r="V41" s="49" t="s">
        <v>189</v>
      </c>
      <c r="W41" s="78">
        <v>297</v>
      </c>
      <c r="X41" s="49"/>
      <c r="Y41" s="78"/>
      <c r="AA41" s="78"/>
      <c r="AB41" s="49"/>
      <c r="AC41" s="78"/>
      <c r="AD41" s="79"/>
      <c r="AE41" s="86" t="s">
        <v>65</v>
      </c>
      <c r="AG41" s="5"/>
    </row>
    <row r="42" spans="1:33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64</v>
      </c>
      <c r="T42" s="49"/>
      <c r="U42" s="78"/>
      <c r="V42" s="49" t="s">
        <v>340</v>
      </c>
      <c r="W42" s="78">
        <v>275</v>
      </c>
      <c r="X42" s="49"/>
      <c r="Y42" s="78"/>
      <c r="AA42" s="78"/>
      <c r="AB42" s="49"/>
      <c r="AC42" s="78"/>
      <c r="AD42" s="79"/>
      <c r="AE42" s="86" t="s">
        <v>66</v>
      </c>
      <c r="AG42" s="5"/>
    </row>
    <row r="43" spans="1:33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37</v>
      </c>
      <c r="T43" s="49"/>
      <c r="U43" s="78"/>
      <c r="V43" s="49"/>
      <c r="W43" s="78"/>
      <c r="X43" s="49"/>
      <c r="Y43" s="78"/>
      <c r="AA43" s="78"/>
      <c r="AB43" s="49"/>
      <c r="AC43" s="78"/>
      <c r="AD43" s="79"/>
      <c r="AE43" s="86" t="s">
        <v>53</v>
      </c>
      <c r="AG43" s="5"/>
    </row>
    <row r="44" spans="1:33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AA44" s="78"/>
      <c r="AB44" s="49"/>
      <c r="AC44" s="78"/>
      <c r="AD44" s="79"/>
      <c r="AE44" s="86" t="s">
        <v>55</v>
      </c>
      <c r="AG44" s="5"/>
    </row>
    <row r="45" spans="1:33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AA45" s="78"/>
      <c r="AB45" s="49"/>
      <c r="AC45" s="78"/>
      <c r="AD45" s="79"/>
      <c r="AE45" s="86" t="s">
        <v>67</v>
      </c>
      <c r="AG45" s="5"/>
    </row>
    <row r="46" spans="1:33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AA46" s="78"/>
      <c r="AB46" s="49"/>
      <c r="AC46" s="78"/>
      <c r="AD46" s="54" t="s">
        <v>69</v>
      </c>
      <c r="AE46" s="90"/>
      <c r="AG46" s="5"/>
    </row>
    <row r="47" spans="1:33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AA47" s="78"/>
      <c r="AB47" s="49"/>
      <c r="AC47" s="78"/>
      <c r="AD47" s="91">
        <v>663</v>
      </c>
      <c r="AE47" s="90"/>
      <c r="AG47" s="5"/>
    </row>
    <row r="48" spans="1:33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G48" s="5"/>
    </row>
    <row r="49" spans="1:33" ht="15.75" customHeight="1">
      <c r="A49" s="89"/>
      <c r="B49" s="49" t="s">
        <v>12</v>
      </c>
      <c r="C49" s="78">
        <v>1</v>
      </c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2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60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1.3981900452488687</v>
      </c>
      <c r="AE49" s="90"/>
      <c r="AG49" s="5"/>
    </row>
    <row r="50" spans="1:33" ht="15.75" customHeight="1">
      <c r="A50" s="94" t="s">
        <v>71</v>
      </c>
      <c r="B50" s="55" t="s">
        <v>39</v>
      </c>
      <c r="C50" s="95">
        <f>SUBTOTAL(9,C39:C49)</f>
        <v>1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42</v>
      </c>
      <c r="L50" s="55" t="s">
        <v>43</v>
      </c>
      <c r="M50" s="95">
        <f>SUBTOTAL(9,M39:M49)</f>
        <v>26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32</v>
      </c>
      <c r="R50" s="55" t="s">
        <v>46</v>
      </c>
      <c r="S50" s="95">
        <f>SUBTOTAL(9,S39:S49)</f>
        <v>168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653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927</v>
      </c>
      <c r="AE50" s="97" t="s">
        <v>71</v>
      </c>
      <c r="AG50" s="5"/>
    </row>
    <row r="51" spans="1:33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W51" s="78"/>
      <c r="X51" s="49"/>
      <c r="Y51" s="78"/>
      <c r="AA51" s="78"/>
      <c r="AB51" s="49"/>
      <c r="AC51" s="78"/>
      <c r="AD51" s="79"/>
      <c r="AE51" s="90"/>
      <c r="AG51" s="5"/>
    </row>
    <row r="52" spans="1:33" s="98" customFormat="1" ht="15.75" customHeight="1">
      <c r="A52" s="85"/>
      <c r="B52" s="49" t="s">
        <v>440</v>
      </c>
      <c r="C52" s="78"/>
      <c r="D52" s="50" t="s">
        <v>342</v>
      </c>
      <c r="E52" s="78">
        <v>17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28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49" t="s">
        <v>496</v>
      </c>
      <c r="U52" s="78"/>
      <c r="V52" s="58">
        <v>86</v>
      </c>
      <c r="W52" s="50">
        <v>15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G52" s="8"/>
    </row>
    <row r="53" spans="1:33" ht="15.75" customHeight="1">
      <c r="A53" s="85"/>
      <c r="B53" s="49"/>
      <c r="C53" s="78"/>
      <c r="D53" s="49" t="s">
        <v>347</v>
      </c>
      <c r="E53" s="78">
        <v>21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107</v>
      </c>
      <c r="N53" s="49" t="s">
        <v>348</v>
      </c>
      <c r="O53" s="78">
        <v>14</v>
      </c>
      <c r="P53" s="49"/>
      <c r="Q53" s="78"/>
      <c r="R53" s="49" t="s">
        <v>449</v>
      </c>
      <c r="S53" s="78">
        <v>3</v>
      </c>
      <c r="T53" s="57" t="s">
        <v>345</v>
      </c>
      <c r="U53" s="78">
        <v>52</v>
      </c>
      <c r="V53" s="52" t="s">
        <v>468</v>
      </c>
      <c r="W53" s="78">
        <v>43</v>
      </c>
      <c r="X53" s="49"/>
      <c r="Y53" s="78"/>
      <c r="AA53" s="78"/>
      <c r="AB53" s="49" t="s">
        <v>349</v>
      </c>
      <c r="AC53" s="78">
        <v>125</v>
      </c>
      <c r="AD53" s="79"/>
      <c r="AE53" s="86"/>
      <c r="AG53" s="5"/>
    </row>
    <row r="54" spans="1:33" ht="15.75" customHeight="1">
      <c r="A54" s="89"/>
      <c r="B54" s="49"/>
      <c r="C54" s="78"/>
      <c r="D54" s="49" t="s">
        <v>350</v>
      </c>
      <c r="E54" s="78">
        <v>43</v>
      </c>
      <c r="F54" s="49"/>
      <c r="G54" s="78"/>
      <c r="H54" s="49" t="s">
        <v>351</v>
      </c>
      <c r="I54" s="78">
        <v>339</v>
      </c>
      <c r="J54" s="49"/>
      <c r="K54" s="78"/>
      <c r="L54" s="49" t="s">
        <v>454</v>
      </c>
      <c r="M54" s="78">
        <v>58</v>
      </c>
      <c r="N54" s="49" t="s">
        <v>434</v>
      </c>
      <c r="O54" s="78">
        <v>15</v>
      </c>
      <c r="P54" s="49"/>
      <c r="Q54" s="78"/>
      <c r="R54" s="49" t="s">
        <v>330</v>
      </c>
      <c r="S54" s="78">
        <v>41</v>
      </c>
      <c r="T54" s="49" t="s">
        <v>455</v>
      </c>
      <c r="U54" s="78">
        <v>9</v>
      </c>
      <c r="V54" s="52" t="s">
        <v>356</v>
      </c>
      <c r="W54" s="78">
        <v>7</v>
      </c>
      <c r="X54" s="49"/>
      <c r="Y54" s="78"/>
      <c r="AA54" s="78"/>
      <c r="AB54" s="50" t="s">
        <v>354</v>
      </c>
      <c r="AC54" s="78">
        <v>93</v>
      </c>
      <c r="AD54" s="79"/>
      <c r="AE54" s="90"/>
      <c r="AG54" s="5"/>
    </row>
    <row r="55" spans="1:33" ht="15.75" customHeight="1">
      <c r="A55" s="85" t="s">
        <v>72</v>
      </c>
      <c r="B55" s="49"/>
      <c r="C55" s="78"/>
      <c r="D55" s="49" t="s">
        <v>470</v>
      </c>
      <c r="E55" s="78">
        <v>110</v>
      </c>
      <c r="F55" s="49"/>
      <c r="G55" s="78"/>
      <c r="H55" s="49" t="s">
        <v>459</v>
      </c>
      <c r="I55" s="78">
        <v>61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/>
      <c r="T55" s="59"/>
      <c r="U55" s="78"/>
      <c r="V55" s="49" t="s">
        <v>509</v>
      </c>
      <c r="W55" s="53">
        <v>27</v>
      </c>
      <c r="X55" s="49"/>
      <c r="Y55" s="78"/>
      <c r="AA55" s="78"/>
      <c r="AB55" s="49" t="s">
        <v>357</v>
      </c>
      <c r="AC55" s="78">
        <v>2</v>
      </c>
      <c r="AD55" s="79"/>
      <c r="AE55" s="86" t="s">
        <v>72</v>
      </c>
      <c r="AG55" s="5"/>
    </row>
    <row r="56" spans="1:33" ht="15.75" customHeight="1">
      <c r="A56" s="85"/>
      <c r="B56" s="49"/>
      <c r="C56" s="78"/>
      <c r="D56" s="49" t="s">
        <v>452</v>
      </c>
      <c r="E56" s="78">
        <v>2</v>
      </c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26</v>
      </c>
      <c r="N56" s="50" t="s">
        <v>352</v>
      </c>
      <c r="O56" s="78">
        <v>49</v>
      </c>
      <c r="P56" s="49"/>
      <c r="Q56" s="78"/>
      <c r="R56" s="49" t="s">
        <v>332</v>
      </c>
      <c r="S56" s="78">
        <v>3</v>
      </c>
      <c r="T56" s="49"/>
      <c r="U56" s="78"/>
      <c r="V56" s="57" t="s">
        <v>412</v>
      </c>
      <c r="W56" s="78">
        <v>3</v>
      </c>
      <c r="X56" s="49"/>
      <c r="Y56" s="78"/>
      <c r="AA56" s="78"/>
      <c r="AB56" s="49" t="s">
        <v>359</v>
      </c>
      <c r="AC56" s="78">
        <v>13</v>
      </c>
      <c r="AD56" s="79"/>
      <c r="AE56" s="86"/>
      <c r="AG56" s="5"/>
    </row>
    <row r="57" spans="1:33" ht="15.75" customHeight="1">
      <c r="A57" s="85" t="s">
        <v>52</v>
      </c>
      <c r="B57" s="49"/>
      <c r="C57" s="78"/>
      <c r="D57" s="59" t="s">
        <v>355</v>
      </c>
      <c r="E57" s="50">
        <v>111</v>
      </c>
      <c r="F57" s="49"/>
      <c r="G57" s="78"/>
      <c r="H57" s="49" t="s">
        <v>364</v>
      </c>
      <c r="I57" s="78">
        <v>88</v>
      </c>
      <c r="J57" s="49"/>
      <c r="K57" s="78"/>
      <c r="L57" s="49" t="s">
        <v>467</v>
      </c>
      <c r="M57" s="78"/>
      <c r="N57" s="50" t="s">
        <v>500</v>
      </c>
      <c r="O57" s="78"/>
      <c r="P57" s="49"/>
      <c r="Q57" s="78"/>
      <c r="R57" s="49" t="s">
        <v>365</v>
      </c>
      <c r="S57" s="78">
        <v>5</v>
      </c>
      <c r="U57" s="78"/>
      <c r="V57" s="49" t="s">
        <v>370</v>
      </c>
      <c r="W57" s="78">
        <v>11</v>
      </c>
      <c r="X57" s="49"/>
      <c r="Y57" s="78"/>
      <c r="AA57" s="78"/>
      <c r="AB57" s="49" t="s">
        <v>361</v>
      </c>
      <c r="AC57" s="78">
        <v>220</v>
      </c>
      <c r="AD57" s="79"/>
      <c r="AE57" s="86" t="s">
        <v>52</v>
      </c>
      <c r="AG57" s="5"/>
    </row>
    <row r="58" spans="1:33" ht="15.75" customHeight="1">
      <c r="A58" s="85"/>
      <c r="B58" s="49"/>
      <c r="C58" s="78"/>
      <c r="D58" s="49" t="s">
        <v>358</v>
      </c>
      <c r="E58" s="78">
        <v>73</v>
      </c>
      <c r="F58" s="49"/>
      <c r="G58" s="78"/>
      <c r="H58" s="49" t="s">
        <v>367</v>
      </c>
      <c r="I58" s="78">
        <v>346</v>
      </c>
      <c r="J58" s="49"/>
      <c r="K58" s="78"/>
      <c r="L58" s="49" t="s">
        <v>499</v>
      </c>
      <c r="M58" s="53"/>
      <c r="O58" s="78"/>
      <c r="P58" s="49"/>
      <c r="Q58" s="78"/>
      <c r="R58" s="50" t="s">
        <v>333</v>
      </c>
      <c r="S58" s="78">
        <v>227</v>
      </c>
      <c r="T58" s="49"/>
      <c r="U58" s="78"/>
      <c r="V58" s="57" t="s">
        <v>373</v>
      </c>
      <c r="W58" s="78">
        <v>2</v>
      </c>
      <c r="X58" s="49"/>
      <c r="Y58" s="78"/>
      <c r="AA58" s="78"/>
      <c r="AB58" s="49" t="s">
        <v>363</v>
      </c>
      <c r="AC58" s="78">
        <v>87</v>
      </c>
      <c r="AD58" s="79"/>
      <c r="AE58" s="86"/>
      <c r="AG58" s="5"/>
    </row>
    <row r="59" spans="1:33" ht="15.75" customHeight="1">
      <c r="A59" s="85" t="s">
        <v>78</v>
      </c>
      <c r="B59" s="49"/>
      <c r="C59" s="78"/>
      <c r="D59" s="49" t="s">
        <v>360</v>
      </c>
      <c r="E59" s="78"/>
      <c r="F59" s="49"/>
      <c r="G59" s="78"/>
      <c r="H59" s="49" t="s">
        <v>371</v>
      </c>
      <c r="I59" s="78">
        <v>8</v>
      </c>
      <c r="J59" s="49"/>
      <c r="K59" s="78"/>
      <c r="L59" s="49" t="s">
        <v>465</v>
      </c>
      <c r="M59" s="78">
        <v>31</v>
      </c>
      <c r="O59" s="78"/>
      <c r="P59" s="49"/>
      <c r="Q59" s="78"/>
      <c r="R59" s="49" t="s">
        <v>248</v>
      </c>
      <c r="S59" s="78">
        <v>91</v>
      </c>
      <c r="T59" s="49"/>
      <c r="U59" s="78"/>
      <c r="V59" s="57" t="s">
        <v>458</v>
      </c>
      <c r="W59" s="78">
        <v>12</v>
      </c>
      <c r="X59" s="49"/>
      <c r="Y59" s="78"/>
      <c r="AA59" s="78"/>
      <c r="AB59" s="49" t="s">
        <v>366</v>
      </c>
      <c r="AC59" s="78">
        <v>72</v>
      </c>
      <c r="AD59" s="79"/>
      <c r="AE59" s="86" t="s">
        <v>78</v>
      </c>
      <c r="AG59" s="5"/>
    </row>
    <row r="60" spans="1:33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116</v>
      </c>
      <c r="J60" s="49"/>
      <c r="K60" s="78"/>
      <c r="L60" s="49" t="s">
        <v>362</v>
      </c>
      <c r="M60" s="78">
        <v>29</v>
      </c>
      <c r="O60" s="78"/>
      <c r="P60" s="49"/>
      <c r="Q60" s="78"/>
      <c r="R60" s="49" t="s">
        <v>372</v>
      </c>
      <c r="S60" s="78">
        <v>6</v>
      </c>
      <c r="T60" s="49"/>
      <c r="U60" s="78"/>
      <c r="V60" s="49" t="s">
        <v>488</v>
      </c>
      <c r="W60" s="53">
        <v>78</v>
      </c>
      <c r="X60" s="49"/>
      <c r="Y60" s="78"/>
      <c r="AA60" s="78"/>
      <c r="AB60" s="49" t="s">
        <v>368</v>
      </c>
      <c r="AC60" s="78">
        <v>5</v>
      </c>
      <c r="AD60" s="79"/>
      <c r="AE60" s="86"/>
      <c r="AG60" s="5"/>
    </row>
    <row r="61" spans="1:33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6</v>
      </c>
      <c r="T61" s="49"/>
      <c r="U61" s="78"/>
      <c r="V61" s="49" t="s">
        <v>377</v>
      </c>
      <c r="W61" s="78">
        <v>1</v>
      </c>
      <c r="X61" s="49"/>
      <c r="Y61" s="78"/>
      <c r="AA61" s="78"/>
      <c r="AB61" s="49" t="s">
        <v>369</v>
      </c>
      <c r="AC61" s="78"/>
      <c r="AD61" s="79"/>
      <c r="AE61" s="86" t="s">
        <v>81</v>
      </c>
      <c r="AG61" s="5"/>
    </row>
    <row r="62" spans="1:33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>
        <v>17</v>
      </c>
      <c r="J62" s="49"/>
      <c r="K62" s="78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AA62" s="78"/>
      <c r="AB62" s="49" t="s">
        <v>374</v>
      </c>
      <c r="AC62" s="78">
        <v>6</v>
      </c>
      <c r="AD62" s="79"/>
      <c r="AE62" s="86"/>
      <c r="AG62" s="5"/>
    </row>
    <row r="63" spans="1:33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19</v>
      </c>
      <c r="X63" s="49"/>
      <c r="Y63" s="78"/>
      <c r="AA63" s="78"/>
      <c r="AB63" s="49" t="s">
        <v>378</v>
      </c>
      <c r="AC63" s="78"/>
      <c r="AD63" s="79"/>
      <c r="AE63" s="86" t="s">
        <v>85</v>
      </c>
      <c r="AG63" s="5"/>
    </row>
    <row r="64" spans="1:33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AA64" s="78"/>
      <c r="AB64" s="49" t="s">
        <v>379</v>
      </c>
      <c r="AC64" s="78"/>
      <c r="AD64" s="79"/>
      <c r="AE64" s="90"/>
      <c r="AG64" s="5"/>
    </row>
    <row r="65" spans="1:33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2</v>
      </c>
      <c r="X65" s="49"/>
      <c r="Y65" s="78"/>
      <c r="AA65" s="78"/>
      <c r="AB65" s="49" t="s">
        <v>381</v>
      </c>
      <c r="AC65" s="78">
        <v>1</v>
      </c>
      <c r="AD65" s="79"/>
      <c r="AE65" s="90"/>
      <c r="AG65" s="5"/>
    </row>
    <row r="66" spans="1:33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S66" s="78"/>
      <c r="T66" s="49"/>
      <c r="U66" s="78"/>
      <c r="V66" s="49" t="s">
        <v>446</v>
      </c>
      <c r="W66" s="271">
        <v>2</v>
      </c>
      <c r="X66" s="49"/>
      <c r="Y66" s="78"/>
      <c r="AA66" s="78"/>
      <c r="AB66" s="49" t="s">
        <v>383</v>
      </c>
      <c r="AC66" s="78">
        <v>72</v>
      </c>
      <c r="AD66" s="79"/>
      <c r="AE66" s="90"/>
      <c r="AG66" s="5"/>
    </row>
    <row r="67" spans="1:33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AA67" s="78"/>
      <c r="AB67" s="49" t="s">
        <v>94</v>
      </c>
      <c r="AC67" s="78">
        <v>4</v>
      </c>
      <c r="AD67" s="79"/>
      <c r="AE67" s="90"/>
      <c r="AG67" s="5"/>
    </row>
    <row r="68" spans="1:33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S68" s="78"/>
      <c r="T68" s="49"/>
      <c r="U68" s="78"/>
      <c r="V68" s="49" t="s">
        <v>443</v>
      </c>
      <c r="W68" s="53">
        <v>7</v>
      </c>
      <c r="Y68" s="78"/>
      <c r="AA68" s="78"/>
      <c r="AB68" s="49" t="s">
        <v>384</v>
      </c>
      <c r="AC68" s="78">
        <v>9</v>
      </c>
      <c r="AD68" s="79"/>
      <c r="AE68" s="90"/>
      <c r="AG68" s="5"/>
    </row>
    <row r="69" spans="1:33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S69" s="78"/>
      <c r="T69" s="49"/>
      <c r="U69" s="78"/>
      <c r="V69" s="49" t="s">
        <v>453</v>
      </c>
      <c r="W69" s="53">
        <v>69</v>
      </c>
      <c r="X69" s="49"/>
      <c r="Y69" s="78"/>
      <c r="AA69" s="78"/>
      <c r="AB69" s="49" t="s">
        <v>385</v>
      </c>
      <c r="AC69" s="53">
        <v>1</v>
      </c>
      <c r="AD69" s="79"/>
      <c r="AE69" s="90"/>
      <c r="AG69" s="5"/>
    </row>
    <row r="70" spans="1:33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S70" s="78"/>
      <c r="T70" s="49"/>
      <c r="U70" s="78"/>
      <c r="V70" s="49" t="s">
        <v>447</v>
      </c>
      <c r="W70" s="78">
        <v>5</v>
      </c>
      <c r="X70" s="49"/>
      <c r="Y70" s="78"/>
      <c r="AA70" s="78"/>
      <c r="AB70" s="49" t="s">
        <v>386</v>
      </c>
      <c r="AC70" s="78"/>
      <c r="AD70" s="79"/>
      <c r="AE70" s="90"/>
      <c r="AG70" s="5"/>
    </row>
    <row r="71" spans="1:33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191</v>
      </c>
      <c r="X71" s="49"/>
      <c r="Y71" s="78"/>
      <c r="AA71" s="78"/>
      <c r="AB71" s="49" t="s">
        <v>388</v>
      </c>
      <c r="AC71" s="78">
        <v>17</v>
      </c>
      <c r="AD71" s="79"/>
      <c r="AE71" s="90"/>
      <c r="AG71" s="5"/>
    </row>
    <row r="72" spans="1:33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S72" s="78"/>
      <c r="T72" s="49"/>
      <c r="U72" s="78"/>
      <c r="V72" s="50" t="s">
        <v>491</v>
      </c>
      <c r="W72" s="78">
        <v>1</v>
      </c>
      <c r="X72" s="49"/>
      <c r="Y72" s="78"/>
      <c r="AA72" s="78"/>
      <c r="AB72" s="50" t="s">
        <v>389</v>
      </c>
      <c r="AC72" s="78">
        <v>3</v>
      </c>
      <c r="AD72" s="79"/>
      <c r="AE72" s="90"/>
      <c r="AG72" s="5"/>
    </row>
    <row r="73" spans="1:33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AA73" s="78"/>
      <c r="AB73" s="49" t="s">
        <v>391</v>
      </c>
      <c r="AC73" s="78">
        <v>36</v>
      </c>
      <c r="AD73" s="79"/>
      <c r="AE73" s="90"/>
      <c r="AG73" s="5"/>
    </row>
    <row r="74" spans="1:33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AA74" s="78"/>
      <c r="AB74" s="49" t="s">
        <v>392</v>
      </c>
      <c r="AC74" s="53">
        <v>47</v>
      </c>
      <c r="AD74" s="79"/>
      <c r="AE74" s="90"/>
      <c r="AG74" s="5"/>
    </row>
    <row r="75" spans="1:33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2</v>
      </c>
      <c r="X75" s="49"/>
      <c r="Y75" s="78"/>
      <c r="AA75" s="78"/>
      <c r="AB75" s="49" t="s">
        <v>393</v>
      </c>
      <c r="AC75" s="78"/>
      <c r="AD75" s="79"/>
      <c r="AE75" s="90"/>
      <c r="AG75" s="5"/>
    </row>
    <row r="76" spans="1:33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32</v>
      </c>
      <c r="X76" s="49"/>
      <c r="Y76" s="78"/>
      <c r="AA76" s="78"/>
      <c r="AB76" s="49" t="s">
        <v>394</v>
      </c>
      <c r="AC76" s="78">
        <v>2</v>
      </c>
      <c r="AD76" s="79"/>
      <c r="AE76" s="90"/>
      <c r="AG76" s="5"/>
    </row>
    <row r="77" spans="1:33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24</v>
      </c>
      <c r="X77" s="49"/>
      <c r="Y77" s="78"/>
      <c r="AA77" s="78"/>
      <c r="AB77" s="49" t="s">
        <v>395</v>
      </c>
      <c r="AC77" s="78">
        <v>6</v>
      </c>
      <c r="AD77" s="79"/>
      <c r="AE77" s="86"/>
      <c r="AG77" s="5"/>
    </row>
    <row r="78" spans="1:33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AA78" s="78"/>
      <c r="AB78" s="50" t="s">
        <v>396</v>
      </c>
      <c r="AC78" s="78"/>
      <c r="AD78" s="79"/>
      <c r="AE78" s="86"/>
      <c r="AG78" s="5"/>
    </row>
    <row r="79" spans="1:33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11</v>
      </c>
      <c r="X79" s="49"/>
      <c r="Y79" s="78"/>
      <c r="AA79" s="78"/>
      <c r="AB79" s="49" t="s">
        <v>472</v>
      </c>
      <c r="AC79" s="78">
        <v>9</v>
      </c>
      <c r="AD79" s="79"/>
      <c r="AE79" s="90"/>
      <c r="AG79" s="5"/>
    </row>
    <row r="80" spans="1:33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26</v>
      </c>
      <c r="X80" s="49"/>
      <c r="Y80" s="78"/>
      <c r="AA80" s="78"/>
      <c r="AC80" s="78"/>
      <c r="AD80" s="79"/>
      <c r="AE80" s="90"/>
      <c r="AG80" s="5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AA81" s="78"/>
      <c r="AB81" s="49"/>
      <c r="AC81" s="78"/>
      <c r="AD81" s="79"/>
      <c r="AE81" s="90"/>
      <c r="AG81" s="5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AA82" s="78"/>
      <c r="AB82" s="49"/>
      <c r="AC82" s="78"/>
      <c r="AD82" s="79"/>
      <c r="AE82" s="90"/>
      <c r="AG82" s="5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AA83" s="78"/>
      <c r="AC83" s="78"/>
      <c r="AD83" s="79"/>
      <c r="AE83" s="90"/>
      <c r="AG83" s="5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AA84" s="78"/>
      <c r="AB84" s="49"/>
      <c r="AC84" s="78"/>
      <c r="AD84" s="79"/>
      <c r="AE84" s="90"/>
      <c r="AG84" s="5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AA85" s="78"/>
      <c r="AB85" s="49"/>
      <c r="AC85" s="78"/>
      <c r="AD85" s="79"/>
      <c r="AE85" s="90"/>
      <c r="AG85" s="5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13</v>
      </c>
      <c r="X86" s="49"/>
      <c r="Y86" s="78"/>
      <c r="AA86" s="78"/>
      <c r="AB86" s="49"/>
      <c r="AC86" s="78"/>
      <c r="AD86" s="79"/>
      <c r="AE86" s="90"/>
      <c r="AG86" s="5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381</v>
      </c>
      <c r="X87" s="49"/>
      <c r="Y87" s="78"/>
      <c r="AA87" s="78"/>
      <c r="AB87" s="49"/>
      <c r="AC87" s="78"/>
      <c r="AD87" s="79"/>
      <c r="AE87" s="90"/>
      <c r="AG87" s="5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195</v>
      </c>
      <c r="X88" s="49"/>
      <c r="Y88" s="78"/>
      <c r="AA88" s="78"/>
      <c r="AB88" s="49"/>
      <c r="AC88" s="78"/>
      <c r="AD88" s="79"/>
      <c r="AE88" s="90"/>
      <c r="AG88" s="5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326</v>
      </c>
      <c r="X89" s="49"/>
      <c r="Y89" s="78"/>
      <c r="AA89" s="78"/>
      <c r="AB89" s="49"/>
      <c r="AC89" s="78"/>
      <c r="AD89" s="54"/>
      <c r="AE89" s="90"/>
      <c r="AG89" s="5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206</v>
      </c>
      <c r="X90" s="49"/>
      <c r="Y90" s="78"/>
      <c r="AA90" s="78"/>
      <c r="AB90" s="49"/>
      <c r="AC90" s="78"/>
      <c r="AD90" s="54"/>
      <c r="AE90" s="90"/>
      <c r="AG90" s="5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52</v>
      </c>
      <c r="X91" s="49"/>
      <c r="Y91" s="78"/>
      <c r="AA91" s="78"/>
      <c r="AB91" s="49"/>
      <c r="AC91" s="78"/>
      <c r="AD91" s="54"/>
      <c r="AE91" s="90"/>
      <c r="AG91" s="5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27</v>
      </c>
      <c r="X92" s="49"/>
      <c r="Y92" s="78"/>
      <c r="Z92" s="57"/>
      <c r="AA92" s="78"/>
      <c r="AB92" s="49"/>
      <c r="AC92" s="78"/>
      <c r="AD92" s="54"/>
      <c r="AE92" s="90"/>
      <c r="AG92" s="5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121</v>
      </c>
      <c r="X93" s="49"/>
      <c r="Y93" s="78"/>
      <c r="Z93" s="57"/>
      <c r="AA93" s="78"/>
      <c r="AB93" s="49"/>
      <c r="AC93" s="78"/>
      <c r="AD93" s="54"/>
      <c r="AE93" s="90"/>
      <c r="AG93" s="5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20</v>
      </c>
      <c r="X94" s="49"/>
      <c r="Y94" s="78"/>
      <c r="Z94" s="57"/>
      <c r="AA94" s="78"/>
      <c r="AB94" s="49"/>
      <c r="AC94" s="78"/>
      <c r="AD94" s="61"/>
      <c r="AE94" s="90"/>
      <c r="AG94" s="5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38</v>
      </c>
      <c r="X95" s="49"/>
      <c r="Y95" s="78"/>
      <c r="Z95" s="57"/>
      <c r="AA95" s="78"/>
      <c r="AB95" s="49"/>
      <c r="AC95" s="78"/>
      <c r="AD95" s="61"/>
      <c r="AE95" s="90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62</v>
      </c>
      <c r="X96" s="49"/>
      <c r="Y96" s="78"/>
      <c r="AA96" s="78"/>
      <c r="AB96" s="49"/>
      <c r="AC96" s="78"/>
      <c r="AD96" s="61"/>
      <c r="AE96" s="90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AA97" s="78"/>
      <c r="AB97" s="49"/>
      <c r="AC97" s="78"/>
      <c r="AD97" s="103"/>
      <c r="AE97" s="90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AA98" s="78"/>
      <c r="AB98" s="49"/>
      <c r="AC98" s="78"/>
      <c r="AD98" s="61"/>
      <c r="AE98" s="90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345</v>
      </c>
      <c r="X99" s="49"/>
      <c r="Y99" s="78"/>
      <c r="AA99" s="78"/>
      <c r="AB99" s="49"/>
      <c r="AC99" s="78"/>
      <c r="AD99" s="61"/>
      <c r="AE99" s="90"/>
      <c r="AG99" s="5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49</v>
      </c>
      <c r="X100" s="49"/>
      <c r="Y100" s="78"/>
      <c r="AA100" s="78"/>
      <c r="AB100" s="49"/>
      <c r="AC100" s="78"/>
      <c r="AD100" s="61"/>
      <c r="AE100" s="90"/>
      <c r="AG100" s="5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115</v>
      </c>
      <c r="X101" s="49"/>
      <c r="Y101" s="78"/>
      <c r="AA101" s="78"/>
      <c r="AB101" s="49"/>
      <c r="AC101" s="78"/>
      <c r="AD101" s="61"/>
      <c r="AE101" s="90"/>
      <c r="AG101" s="5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145</v>
      </c>
      <c r="X102" s="49"/>
      <c r="Y102" s="78"/>
      <c r="AA102" s="78"/>
      <c r="AB102" s="49"/>
      <c r="AC102" s="78"/>
      <c r="AD102" s="61"/>
      <c r="AE102" s="90"/>
      <c r="AG102" s="5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AA103" s="78"/>
      <c r="AB103" s="49"/>
      <c r="AC103" s="78"/>
      <c r="AD103" s="61"/>
      <c r="AE103" s="90"/>
      <c r="AG103" s="5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304</v>
      </c>
      <c r="X104" s="49"/>
      <c r="Y104" s="78"/>
      <c r="AA104" s="78"/>
      <c r="AB104" s="49"/>
      <c r="AC104" s="78"/>
      <c r="AD104" s="61"/>
      <c r="AE104" s="90"/>
      <c r="AG104" s="5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161</v>
      </c>
      <c r="X105" s="49"/>
      <c r="Y105" s="78"/>
      <c r="AA105" s="78"/>
      <c r="AB105" s="49"/>
      <c r="AC105" s="78"/>
      <c r="AD105" s="61"/>
      <c r="AE105" s="90"/>
      <c r="AG105" s="5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105</v>
      </c>
      <c r="X106" s="49"/>
      <c r="Y106" s="78"/>
      <c r="AA106" s="78"/>
      <c r="AB106" s="49"/>
      <c r="AC106" s="78"/>
      <c r="AD106" s="61"/>
      <c r="AE106" s="90"/>
      <c r="AG106" s="5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4</v>
      </c>
      <c r="X107" s="49"/>
      <c r="Y107" s="78"/>
      <c r="AA107" s="78"/>
      <c r="AB107" s="49"/>
      <c r="AC107" s="78"/>
      <c r="AD107" s="61"/>
      <c r="AE107" s="90"/>
      <c r="AG107" s="5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W108" s="53"/>
      <c r="X108" s="49"/>
      <c r="Y108" s="78"/>
      <c r="AA108" s="78"/>
      <c r="AB108" s="49"/>
      <c r="AC108" s="78"/>
      <c r="AD108" s="61"/>
      <c r="AE108" s="90"/>
      <c r="AG108" s="5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W109" s="53"/>
      <c r="X109" s="49"/>
      <c r="Y109" s="78"/>
      <c r="AA109" s="78"/>
      <c r="AB109" s="49"/>
      <c r="AC109" s="78"/>
      <c r="AD109" s="61"/>
      <c r="AE109" s="90"/>
      <c r="AG109" s="5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W110" s="53"/>
      <c r="X110" s="49"/>
      <c r="Y110" s="78"/>
      <c r="AA110" s="78"/>
      <c r="AB110" s="49"/>
      <c r="AC110" s="78"/>
      <c r="AD110" s="61"/>
      <c r="AE110" s="90"/>
      <c r="AG110" s="5"/>
    </row>
    <row r="111" spans="1:33" s="9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G111" s="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W112" s="78"/>
      <c r="X112" s="49"/>
      <c r="Y112" s="78"/>
      <c r="AA112" s="78"/>
      <c r="AB112" s="49"/>
      <c r="AC112" s="78"/>
      <c r="AD112" s="61"/>
      <c r="AE112" s="90"/>
      <c r="AG112" s="5"/>
    </row>
    <row r="113" spans="1:33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S113" s="78"/>
      <c r="T113" s="49"/>
      <c r="U113" s="78"/>
      <c r="W113" s="78"/>
      <c r="X113" s="49"/>
      <c r="Y113" s="78"/>
      <c r="AA113" s="78"/>
      <c r="AB113" s="49"/>
      <c r="AC113" s="78"/>
      <c r="AD113" s="61"/>
      <c r="AE113" s="90"/>
      <c r="AG113" s="5"/>
    </row>
    <row r="114" spans="1:33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84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AA114" s="78"/>
      <c r="AB114" s="49"/>
      <c r="AC114" s="78"/>
      <c r="AD114" s="61"/>
      <c r="AE114" s="90"/>
      <c r="AG114" s="5"/>
    </row>
    <row r="115" spans="1:33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26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AA115" s="78"/>
      <c r="AB115" s="49"/>
      <c r="AC115" s="78"/>
      <c r="AD115" s="54" t="s">
        <v>104</v>
      </c>
      <c r="AE115" s="90"/>
      <c r="AG115" s="5"/>
    </row>
    <row r="116" spans="1:33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8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73</v>
      </c>
      <c r="V116" s="49"/>
      <c r="W116" s="78"/>
      <c r="X116" s="49"/>
      <c r="Y116" s="78"/>
      <c r="AA116" s="78"/>
      <c r="AB116" s="49"/>
      <c r="AC116" s="78"/>
      <c r="AD116" s="91">
        <v>6975</v>
      </c>
      <c r="AE116" s="90"/>
      <c r="AG116" s="5"/>
    </row>
    <row r="117" spans="1:33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32</v>
      </c>
      <c r="N117" s="49"/>
      <c r="O117" s="78"/>
      <c r="P117" s="49"/>
      <c r="Q117" s="78"/>
      <c r="R117" s="49" t="s">
        <v>411</v>
      </c>
      <c r="S117" s="78">
        <v>39</v>
      </c>
      <c r="T117" s="49" t="s">
        <v>413</v>
      </c>
      <c r="U117" s="78"/>
      <c r="V117" s="52" t="s">
        <v>479</v>
      </c>
      <c r="W117" s="78">
        <v>2</v>
      </c>
      <c r="X117" s="49"/>
      <c r="Y117" s="78"/>
      <c r="AA117" s="78"/>
      <c r="AB117" s="49"/>
      <c r="AC117" s="78"/>
      <c r="AD117" s="54" t="s">
        <v>105</v>
      </c>
      <c r="AE117" s="90"/>
      <c r="AG117" s="5"/>
    </row>
    <row r="118" spans="1:33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6</v>
      </c>
      <c r="AD118" s="93">
        <f>IF(ISERROR(AD119/AD116),"",AD119/AD116)</f>
        <v>0.937921146953405</v>
      </c>
      <c r="AE118" s="90"/>
      <c r="AG118" s="5"/>
    </row>
    <row r="119" spans="1:33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377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1093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311</v>
      </c>
      <c r="N119" s="55" t="s">
        <v>44</v>
      </c>
      <c r="O119" s="95">
        <f>SUBTOTAL(9,O51:O118)</f>
        <v>78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422</v>
      </c>
      <c r="T119" s="55" t="s">
        <v>47</v>
      </c>
      <c r="U119" s="95">
        <f>SUBTOTAL(9,U51:U118)</f>
        <v>134</v>
      </c>
      <c r="V119" s="55" t="s">
        <v>48</v>
      </c>
      <c r="W119" s="95">
        <f>SUBTOTAL(9,W51:W118)</f>
        <v>3263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864</v>
      </c>
      <c r="AD119" s="96">
        <f>SUM(B119:AC119)</f>
        <v>6542</v>
      </c>
      <c r="AE119" s="97" t="s">
        <v>107</v>
      </c>
      <c r="AG119" s="5"/>
    </row>
    <row r="120" spans="1:33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AA120" s="78"/>
      <c r="AB120" s="49"/>
      <c r="AC120" s="78"/>
      <c r="AD120" s="79"/>
      <c r="AE120" s="90"/>
      <c r="AG120" s="5"/>
    </row>
    <row r="121" spans="1:33" ht="15.75" customHeight="1">
      <c r="A121" s="85"/>
      <c r="B121" s="49" t="s">
        <v>414</v>
      </c>
      <c r="C121" s="78">
        <v>25</v>
      </c>
      <c r="D121" s="49" t="s">
        <v>415</v>
      </c>
      <c r="E121" s="78">
        <v>2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86</v>
      </c>
      <c r="N121" s="49" t="s">
        <v>416</v>
      </c>
      <c r="O121" s="78">
        <v>14</v>
      </c>
      <c r="P121" s="49"/>
      <c r="Q121" s="78"/>
      <c r="R121" s="49" t="s">
        <v>20</v>
      </c>
      <c r="S121" s="78">
        <v>1</v>
      </c>
      <c r="T121" s="104" t="s">
        <v>421</v>
      </c>
      <c r="U121" s="78">
        <v>133</v>
      </c>
      <c r="V121" s="49" t="s">
        <v>341</v>
      </c>
      <c r="W121" s="78">
        <v>49</v>
      </c>
      <c r="X121" s="49"/>
      <c r="Y121" s="78"/>
      <c r="AA121" s="78"/>
      <c r="AB121" s="49" t="s">
        <v>425</v>
      </c>
      <c r="AC121" s="78"/>
      <c r="AD121" s="79"/>
      <c r="AE121" s="86"/>
      <c r="AG121" s="5"/>
    </row>
    <row r="122" spans="1:33" ht="15.75" customHeight="1">
      <c r="A122" s="85"/>
      <c r="B122" s="49" t="s">
        <v>418</v>
      </c>
      <c r="C122" s="78"/>
      <c r="D122" s="49" t="s">
        <v>469</v>
      </c>
      <c r="E122" s="78">
        <v>9</v>
      </c>
      <c r="F122" s="49"/>
      <c r="G122" s="78"/>
      <c r="H122" s="49" t="s">
        <v>371</v>
      </c>
      <c r="I122" s="78">
        <v>152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92</v>
      </c>
      <c r="T122" s="49" t="s">
        <v>426</v>
      </c>
      <c r="U122" s="78">
        <v>8</v>
      </c>
      <c r="V122" s="49" t="s">
        <v>398</v>
      </c>
      <c r="W122" s="78">
        <v>120</v>
      </c>
      <c r="X122" s="49"/>
      <c r="Y122" s="78"/>
      <c r="AA122" s="78"/>
      <c r="AB122" s="49" t="s">
        <v>384</v>
      </c>
      <c r="AC122" s="78"/>
      <c r="AD122" s="79"/>
      <c r="AE122" s="86"/>
      <c r="AG122" s="5"/>
    </row>
    <row r="123" spans="1:33" ht="15.75" customHeight="1">
      <c r="A123" s="85" t="s">
        <v>65</v>
      </c>
      <c r="B123" s="49" t="s">
        <v>422</v>
      </c>
      <c r="C123" s="78">
        <v>51</v>
      </c>
      <c r="E123" s="78"/>
      <c r="F123" s="49"/>
      <c r="G123" s="78"/>
      <c r="H123" s="49" t="s">
        <v>427</v>
      </c>
      <c r="I123" s="78">
        <v>296</v>
      </c>
      <c r="J123" s="49"/>
      <c r="K123" s="78"/>
      <c r="M123" s="78"/>
      <c r="N123" s="59"/>
      <c r="P123" s="49"/>
      <c r="Q123" s="78"/>
      <c r="R123" s="49" t="s">
        <v>424</v>
      </c>
      <c r="S123" s="78">
        <v>122</v>
      </c>
      <c r="T123" s="49" t="s">
        <v>345</v>
      </c>
      <c r="U123" s="78">
        <v>57</v>
      </c>
      <c r="V123" s="50" t="s">
        <v>331</v>
      </c>
      <c r="W123" s="78">
        <v>83</v>
      </c>
      <c r="X123" s="49"/>
      <c r="Y123" s="78"/>
      <c r="AA123" s="78"/>
      <c r="AB123" s="49" t="s">
        <v>395</v>
      </c>
      <c r="AC123" s="78"/>
      <c r="AD123" s="79"/>
      <c r="AE123" s="86" t="s">
        <v>65</v>
      </c>
      <c r="AG123" s="5"/>
    </row>
    <row r="124" spans="1:33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O124" s="78"/>
      <c r="P124" s="49"/>
      <c r="Q124" s="78"/>
      <c r="R124" s="49" t="s">
        <v>334</v>
      </c>
      <c r="S124" s="78">
        <v>4</v>
      </c>
      <c r="T124" s="50" t="s">
        <v>429</v>
      </c>
      <c r="U124" s="78">
        <v>248</v>
      </c>
      <c r="V124" s="59" t="s">
        <v>316</v>
      </c>
      <c r="W124" s="50">
        <v>315</v>
      </c>
      <c r="X124" s="49"/>
      <c r="Y124" s="78"/>
      <c r="AA124" s="78"/>
      <c r="AB124" s="49" t="s">
        <v>497</v>
      </c>
      <c r="AC124" s="78"/>
      <c r="AD124" s="79"/>
      <c r="AE124" s="86"/>
      <c r="AG124" s="5"/>
    </row>
    <row r="125" spans="1:33" ht="15.75" customHeight="1">
      <c r="A125" s="85" t="s">
        <v>66</v>
      </c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AA125" s="78"/>
      <c r="AB125" s="56" t="s">
        <v>94</v>
      </c>
      <c r="AC125" s="78">
        <v>4</v>
      </c>
      <c r="AD125" s="79"/>
      <c r="AE125" s="86" t="s">
        <v>66</v>
      </c>
      <c r="AG125" s="5"/>
    </row>
    <row r="126" spans="1:33" ht="15.75" customHeight="1">
      <c r="A126" s="85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AA126" s="78"/>
      <c r="AB126" s="49"/>
      <c r="AC126" s="78"/>
      <c r="AD126" s="79"/>
      <c r="AE126" s="86"/>
      <c r="AG126" s="5"/>
    </row>
    <row r="127" spans="1:33" ht="15.75" customHeight="1">
      <c r="A127" s="85" t="s">
        <v>78</v>
      </c>
      <c r="B127" s="49"/>
      <c r="C127" s="78"/>
      <c r="D127" s="49"/>
      <c r="E127" s="78"/>
      <c r="F127" s="49"/>
      <c r="G127" s="78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U127" s="78"/>
      <c r="V127" s="49" t="s">
        <v>410</v>
      </c>
      <c r="W127" s="78">
        <v>389</v>
      </c>
      <c r="X127" s="49"/>
      <c r="Y127" s="78"/>
      <c r="AA127" s="78"/>
      <c r="AC127" s="78"/>
      <c r="AD127" s="79"/>
      <c r="AE127" s="86" t="s">
        <v>78</v>
      </c>
      <c r="AG127" s="5"/>
    </row>
    <row r="128" spans="1:33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397</v>
      </c>
      <c r="X128" s="49"/>
      <c r="Y128" s="78"/>
      <c r="AA128" s="78"/>
      <c r="AC128" s="78"/>
      <c r="AD128" s="79"/>
      <c r="AE128" s="86"/>
      <c r="AG128" s="5"/>
    </row>
    <row r="129" spans="1:33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316</v>
      </c>
      <c r="X129" s="49"/>
      <c r="Y129" s="78"/>
      <c r="AA129" s="78"/>
      <c r="AB129" s="49"/>
      <c r="AC129" s="78"/>
      <c r="AD129" s="79"/>
      <c r="AE129" s="86" t="s">
        <v>81</v>
      </c>
      <c r="AG129" s="5"/>
    </row>
    <row r="130" spans="1:33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AA130" s="78"/>
      <c r="AB130" s="49"/>
      <c r="AC130" s="78"/>
      <c r="AD130" s="79"/>
      <c r="AE130" s="86"/>
      <c r="AG130" s="5"/>
    </row>
    <row r="131" spans="1:33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S131" s="78"/>
      <c r="T131" s="49"/>
      <c r="U131" s="78"/>
      <c r="V131" s="49"/>
      <c r="W131" s="78"/>
      <c r="X131" s="49"/>
      <c r="Y131" s="78"/>
      <c r="AA131" s="78"/>
      <c r="AB131" s="49"/>
      <c r="AC131" s="78"/>
      <c r="AD131" s="79"/>
      <c r="AE131" s="86" t="s">
        <v>110</v>
      </c>
      <c r="AG131" s="5"/>
    </row>
    <row r="132" spans="1:33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AA132" s="78"/>
      <c r="AC132" s="78"/>
      <c r="AD132" s="79"/>
      <c r="AE132" s="86"/>
      <c r="AG132" s="5"/>
    </row>
    <row r="133" spans="1:33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AA133" s="78"/>
      <c r="AB133" s="49"/>
      <c r="AC133" s="78"/>
      <c r="AD133" s="79"/>
      <c r="AE133" s="86" t="s">
        <v>112</v>
      </c>
      <c r="AG133" s="5"/>
    </row>
    <row r="134" spans="1:33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AA134" s="78"/>
      <c r="AB134" s="49"/>
      <c r="AC134" s="78"/>
      <c r="AD134" s="79"/>
      <c r="AE134" s="90"/>
      <c r="AG134" s="5"/>
    </row>
    <row r="135" spans="1:33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AA135" s="78"/>
      <c r="AB135" s="49"/>
      <c r="AC135" s="78"/>
      <c r="AD135" s="79"/>
      <c r="AE135" s="90"/>
      <c r="AG135" s="5"/>
    </row>
    <row r="136" spans="1:33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AA136" s="78"/>
      <c r="AB136" s="49"/>
      <c r="AC136" s="78"/>
      <c r="AD136" s="79"/>
      <c r="AE136" s="90"/>
      <c r="AG136" s="5"/>
    </row>
    <row r="137" spans="1:33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AA137" s="78"/>
      <c r="AB137" s="49"/>
      <c r="AC137" s="78"/>
      <c r="AD137" s="79"/>
      <c r="AE137" s="90"/>
      <c r="AG137" s="5"/>
    </row>
    <row r="138" spans="1:33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W138" s="78"/>
      <c r="X138" s="49"/>
      <c r="Y138" s="78"/>
      <c r="AA138" s="78"/>
      <c r="AB138" s="49"/>
      <c r="AC138" s="78"/>
      <c r="AD138" s="79"/>
      <c r="AE138" s="90"/>
      <c r="AG138" s="5"/>
    </row>
    <row r="139" spans="1:33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AA139" s="78"/>
      <c r="AB139" s="49"/>
      <c r="AC139" s="78"/>
      <c r="AD139" s="79"/>
      <c r="AE139" s="90"/>
      <c r="AG139" s="5"/>
    </row>
    <row r="140" spans="1:33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W140" s="78"/>
      <c r="X140" s="49"/>
      <c r="Y140" s="78"/>
      <c r="AA140" s="78"/>
      <c r="AB140" s="49"/>
      <c r="AC140" s="78"/>
      <c r="AD140" s="79"/>
      <c r="AE140" s="90"/>
      <c r="AG140" s="5"/>
    </row>
    <row r="141" spans="1:33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AA141" s="78"/>
      <c r="AB141" s="49"/>
      <c r="AC141" s="78"/>
      <c r="AD141" s="54" t="s">
        <v>120</v>
      </c>
      <c r="AE141" s="90"/>
      <c r="AG141" s="5"/>
    </row>
    <row r="142" spans="1:33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AA142" s="78"/>
      <c r="AB142" s="49"/>
      <c r="AC142" s="78"/>
      <c r="AD142" s="91">
        <v>3377</v>
      </c>
      <c r="AE142" s="90"/>
      <c r="AG142" s="5"/>
    </row>
    <row r="143" spans="1:33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163</v>
      </c>
      <c r="V143" s="49"/>
      <c r="W143" s="78"/>
      <c r="X143" s="49"/>
      <c r="Y143" s="78"/>
      <c r="AA143" s="78"/>
      <c r="AB143" s="49"/>
      <c r="AC143" s="78"/>
      <c r="AD143" s="54" t="s">
        <v>121</v>
      </c>
      <c r="AE143" s="90"/>
      <c r="AG143" s="5"/>
    </row>
    <row r="144" spans="1:33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2</v>
      </c>
      <c r="AD144" s="93">
        <f>IF(ISERROR(AD145/AD142),"",AD145/AD142)</f>
        <v>0.92952324548415755</v>
      </c>
      <c r="AE144" s="90"/>
      <c r="AG144" s="5"/>
    </row>
    <row r="145" spans="1:33" s="98" customFormat="1" ht="15.75" customHeight="1">
      <c r="A145" s="99" t="s">
        <v>122</v>
      </c>
      <c r="B145" s="63" t="s">
        <v>39</v>
      </c>
      <c r="C145" s="106">
        <f>SUBTOTAL(9,C120:C144)</f>
        <v>76</v>
      </c>
      <c r="D145" s="63" t="s">
        <v>436</v>
      </c>
      <c r="E145" s="106">
        <f>SUBTOTAL(9,E120:E144)</f>
        <v>11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448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86</v>
      </c>
      <c r="N145" s="63" t="s">
        <v>44</v>
      </c>
      <c r="O145" s="106">
        <f>SUBTOTAL(9,O120:O144)</f>
        <v>14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219</v>
      </c>
      <c r="T145" s="63" t="s">
        <v>47</v>
      </c>
      <c r="U145" s="106">
        <f>SUBTOTAL(9,U120:U144)</f>
        <v>610</v>
      </c>
      <c r="V145" s="63" t="s">
        <v>48</v>
      </c>
      <c r="W145" s="106">
        <f>SUBTOTAL(9,W120:W144)</f>
        <v>1669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6</v>
      </c>
      <c r="AD145" s="107">
        <f>SUM(B145:AC145)</f>
        <v>3139</v>
      </c>
      <c r="AE145" s="100" t="s">
        <v>122</v>
      </c>
      <c r="AG145" s="8"/>
    </row>
    <row r="146" spans="1:33" s="98" customFormat="1" ht="17.25" customHeight="1">
      <c r="A146" s="108" t="s">
        <v>123</v>
      </c>
      <c r="B146" s="64" t="s">
        <v>124</v>
      </c>
      <c r="C146" s="109">
        <f>C25+C33+C38+C50+C119+C145</f>
        <v>78</v>
      </c>
      <c r="D146" s="64" t="s">
        <v>437</v>
      </c>
      <c r="E146" s="109">
        <f>E25+E33+E38+E50+E119+E145</f>
        <v>388</v>
      </c>
      <c r="F146" s="64" t="s">
        <v>125</v>
      </c>
      <c r="G146" s="109">
        <f>G25+G33+G38+G50+G119+G145</f>
        <v>139</v>
      </c>
      <c r="H146" s="64" t="s">
        <v>270</v>
      </c>
      <c r="I146" s="109">
        <f>I25+I33+I38+I50+I119+I145</f>
        <v>1541</v>
      </c>
      <c r="J146" s="64" t="s">
        <v>271</v>
      </c>
      <c r="K146" s="109">
        <f>K25+K33+K38+K50+K119+K145</f>
        <v>263</v>
      </c>
      <c r="L146" s="64" t="s">
        <v>272</v>
      </c>
      <c r="M146" s="109">
        <f>M25+M33+M38+M50+M119+M145</f>
        <v>427</v>
      </c>
      <c r="N146" s="64" t="s">
        <v>126</v>
      </c>
      <c r="O146" s="109">
        <f>O25+O33+O38+O50+O119+O145</f>
        <v>102</v>
      </c>
      <c r="P146" s="64" t="s">
        <v>127</v>
      </c>
      <c r="Q146" s="109">
        <f>Q25+Q33+Q38+Q50+Q119+Q145</f>
        <v>156</v>
      </c>
      <c r="R146" s="64" t="s">
        <v>128</v>
      </c>
      <c r="S146" s="109">
        <f>S25+S33+S38+S50+S119+S145</f>
        <v>827</v>
      </c>
      <c r="T146" s="64" t="s">
        <v>273</v>
      </c>
      <c r="U146" s="109">
        <f>U25+U33+U38+U50+U119+U145</f>
        <v>748</v>
      </c>
      <c r="V146" s="64" t="s">
        <v>274</v>
      </c>
      <c r="W146" s="109">
        <f>W25+W33+W38+W50+W119+W145</f>
        <v>5701</v>
      </c>
      <c r="X146" s="64" t="s">
        <v>277</v>
      </c>
      <c r="Y146" s="109">
        <f>Y25+Y33+Y38+Y50+Y119+Y145</f>
        <v>52</v>
      </c>
      <c r="Z146" s="64" t="s">
        <v>129</v>
      </c>
      <c r="AA146" s="109">
        <f>AA25+AA33+AA38+AA50+AA119+AA145</f>
        <v>71</v>
      </c>
      <c r="AB146" s="64" t="s">
        <v>130</v>
      </c>
      <c r="AC146" s="109">
        <f>AC25+AC33+AC38+AC50+AC119+AC145</f>
        <v>881</v>
      </c>
      <c r="AD146" s="110">
        <f>SUM(C146:AC146)</f>
        <v>11374</v>
      </c>
      <c r="AE146" s="111" t="s">
        <v>123</v>
      </c>
      <c r="AG146" s="8"/>
    </row>
    <row r="147" spans="1:33" s="9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G147" s="8"/>
    </row>
    <row r="148" spans="1:33" s="98" customFormat="1" ht="15.75" customHeight="1">
      <c r="A148" s="113" t="s">
        <v>131</v>
      </c>
      <c r="B148" s="65" t="s">
        <v>132</v>
      </c>
      <c r="C148" s="114">
        <v>139</v>
      </c>
      <c r="D148" s="65" t="s">
        <v>438</v>
      </c>
      <c r="E148" s="114">
        <v>480</v>
      </c>
      <c r="F148" s="65" t="s">
        <v>133</v>
      </c>
      <c r="G148" s="114">
        <v>205</v>
      </c>
      <c r="H148" s="65" t="s">
        <v>134</v>
      </c>
      <c r="I148" s="114">
        <v>1675</v>
      </c>
      <c r="J148" s="65" t="s">
        <v>135</v>
      </c>
      <c r="K148" s="114">
        <v>262</v>
      </c>
      <c r="L148" s="66" t="s">
        <v>136</v>
      </c>
      <c r="M148" s="114">
        <v>606</v>
      </c>
      <c r="N148" s="66" t="s">
        <v>137</v>
      </c>
      <c r="O148" s="114">
        <v>141</v>
      </c>
      <c r="P148" s="66" t="s">
        <v>138</v>
      </c>
      <c r="Q148" s="114">
        <v>250</v>
      </c>
      <c r="R148" s="66" t="s">
        <v>139</v>
      </c>
      <c r="S148" s="114">
        <v>1072</v>
      </c>
      <c r="T148" s="65" t="s">
        <v>140</v>
      </c>
      <c r="U148" s="114">
        <v>490</v>
      </c>
      <c r="V148" s="65" t="s">
        <v>141</v>
      </c>
      <c r="W148" s="114">
        <v>5697</v>
      </c>
      <c r="X148" s="66" t="s">
        <v>276</v>
      </c>
      <c r="Y148" s="114">
        <v>42</v>
      </c>
      <c r="Z148" s="65" t="s">
        <v>142</v>
      </c>
      <c r="AA148" s="114">
        <v>66</v>
      </c>
      <c r="AB148" s="65" t="s">
        <v>143</v>
      </c>
      <c r="AC148" s="114">
        <v>720</v>
      </c>
      <c r="AD148" s="115">
        <f>SUM(C148:AC148)</f>
        <v>11845</v>
      </c>
      <c r="AE148" s="116" t="s">
        <v>131</v>
      </c>
      <c r="AG148" s="8"/>
    </row>
    <row r="149" spans="1:33" s="98" customFormat="1" ht="15.75" customHeight="1">
      <c r="A149" s="117" t="s">
        <v>144</v>
      </c>
      <c r="B149" s="317">
        <f>IF(ISERROR(C146/C148),"-",C146/C148)</f>
        <v>0.5611510791366906</v>
      </c>
      <c r="C149" s="318"/>
      <c r="D149" s="317">
        <f>IF(ISERROR(E146/E148),"-",E146/E148)</f>
        <v>0.80833333333333335</v>
      </c>
      <c r="E149" s="318"/>
      <c r="F149" s="317">
        <f>IF(ISERROR(G146/G148),"-",G146/G148)</f>
        <v>0.67804878048780493</v>
      </c>
      <c r="G149" s="318"/>
      <c r="H149" s="317">
        <f>IF(ISERROR(I146/I148),"-",I146/I148)</f>
        <v>0.92</v>
      </c>
      <c r="I149" s="318"/>
      <c r="J149" s="317">
        <f>IF(ISERROR(K146/K148),"-",K146/K148)</f>
        <v>1.0038167938931297</v>
      </c>
      <c r="K149" s="318"/>
      <c r="L149" s="317">
        <f>IF(ISERROR(M146/M148),"-",M146/M148)</f>
        <v>0.70462046204620465</v>
      </c>
      <c r="M149" s="318"/>
      <c r="N149" s="317">
        <f>IF(ISERROR(O146/O148),"-",O146/O148)</f>
        <v>0.72340425531914898</v>
      </c>
      <c r="O149" s="318"/>
      <c r="P149" s="317">
        <f>IF(ISERROR(Q146/Q148),"-",Q146/Q148)</f>
        <v>0.624</v>
      </c>
      <c r="Q149" s="318"/>
      <c r="R149" s="317">
        <f>IF(ISERROR(S146/S148),"-",S146/S148)</f>
        <v>0.77145522388059706</v>
      </c>
      <c r="S149" s="318"/>
      <c r="T149" s="317">
        <f>IF(ISERROR(U146/U148),"-",U146/U148)</f>
        <v>1.5265306122448981</v>
      </c>
      <c r="U149" s="318"/>
      <c r="V149" s="317">
        <f>IF(ISERROR(W146/W148),"-",W146/W148)</f>
        <v>1.0007021239248728</v>
      </c>
      <c r="W149" s="318"/>
      <c r="X149" s="317">
        <f>IF(ISERROR(Y146/Y148),"-",Y146/Y148)</f>
        <v>1.2380952380952381</v>
      </c>
      <c r="Y149" s="318"/>
      <c r="Z149" s="317">
        <f>IF(ISERROR(AA146/AA148),"-",AA146/AA148)</f>
        <v>1.0757575757575757</v>
      </c>
      <c r="AA149" s="318"/>
      <c r="AB149" s="317">
        <f>IF(ISERROR(AC146/AC148),"-",AC146/AC148)</f>
        <v>1.2236111111111112</v>
      </c>
      <c r="AC149" s="318"/>
      <c r="AD149" s="118">
        <f>IF(ISERROR(AD146/AD148),"-",AD146/AD148)</f>
        <v>0.96023638666103839</v>
      </c>
      <c r="AE149" s="119" t="s">
        <v>144</v>
      </c>
      <c r="AG149" s="8"/>
    </row>
    <row r="150" spans="1:33" ht="16.5" customHeight="1">
      <c r="A150" s="108" t="s">
        <v>145</v>
      </c>
      <c r="B150" s="321">
        <f>IF(ISERROR(C146/$AD$146),"-",C146/$AD$146)</f>
        <v>6.8577457358888691E-3</v>
      </c>
      <c r="C150" s="322"/>
      <c r="D150" s="321">
        <f>IF(ISERROR(E146/$AD$146),"-",E146/$AD$146)</f>
        <v>3.4112889045190789E-2</v>
      </c>
      <c r="E150" s="322"/>
      <c r="F150" s="321">
        <f>IF(ISERROR(G146/$AD$146),"-",G146/$AD$146)</f>
        <v>1.2220854580622472E-2</v>
      </c>
      <c r="G150" s="322"/>
      <c r="H150" s="323">
        <f>IF(ISERROR(I146/$AD$146),"-",I146/$AD$146)</f>
        <v>0.13548443819236855</v>
      </c>
      <c r="I150" s="324"/>
      <c r="J150" s="321">
        <f>IF(ISERROR(K146/$AD$146),"-",K146/$AD$146)</f>
        <v>2.3122911904343239E-2</v>
      </c>
      <c r="K150" s="322"/>
      <c r="L150" s="321">
        <f>IF(ISERROR(M146/$AD$146),"-",M146/$AD$146)</f>
        <v>3.754176191313522E-2</v>
      </c>
      <c r="M150" s="322"/>
      <c r="N150" s="321">
        <f>IF(ISERROR(O146/$AD$146),"-",O146/$AD$146)</f>
        <v>8.9678213469315989E-3</v>
      </c>
      <c r="O150" s="322"/>
      <c r="P150" s="321">
        <f>IF(ISERROR(Q146/$AD$146),"-",Q146/$AD$146)</f>
        <v>1.3715491471777738E-2</v>
      </c>
      <c r="Q150" s="322"/>
      <c r="R150" s="323">
        <f>IF(ISERROR(S146/$AD$146),"-",S146/$AD$146)</f>
        <v>7.2709688763847369E-2</v>
      </c>
      <c r="S150" s="324"/>
      <c r="T150" s="321">
        <f>IF(ISERROR(U146/$AD$146),"-",U146/$AD$146)</f>
        <v>6.5764023210831718E-2</v>
      </c>
      <c r="U150" s="322"/>
      <c r="V150" s="323">
        <f>IF(ISERROR(W146/$AD$146),"-",W146/$AD$146)</f>
        <v>0.5012308774397749</v>
      </c>
      <c r="W150" s="324"/>
      <c r="X150" s="321">
        <f>IF(ISERROR(Y146/$AD$146),"-",Y146/$AD$146)</f>
        <v>4.5718304905925794E-3</v>
      </c>
      <c r="Y150" s="322"/>
      <c r="Z150" s="321">
        <f>IF(ISERROR(AA146/$AD$146),"-",AA146/$AD$146)</f>
        <v>6.2423070160014067E-3</v>
      </c>
      <c r="AA150" s="322"/>
      <c r="AB150" s="321">
        <f>IF(ISERROR(AC146/$AD$146),"-",AC146/$AD$146)</f>
        <v>7.7457358888693512E-2</v>
      </c>
      <c r="AC150" s="322"/>
      <c r="AD150" s="120">
        <f>SUM(B150:AB150)</f>
        <v>1</v>
      </c>
      <c r="AE150" s="121" t="s">
        <v>145</v>
      </c>
      <c r="AG150" s="5"/>
    </row>
    <row r="151" spans="1:33" ht="24.75" customHeight="1">
      <c r="A151" s="122"/>
      <c r="C151" s="123"/>
      <c r="E151" s="123"/>
      <c r="G151" s="123"/>
      <c r="I151" s="123"/>
      <c r="K151" s="123"/>
      <c r="M151" s="123"/>
      <c r="O151" s="123"/>
      <c r="Q151" s="123"/>
      <c r="S151" s="123"/>
      <c r="T151" s="123"/>
      <c r="U151" s="123"/>
      <c r="W151" s="123"/>
      <c r="Y151" s="67"/>
      <c r="Z151" s="319"/>
      <c r="AA151" s="319"/>
      <c r="AB151" s="325" t="s">
        <v>146</v>
      </c>
      <c r="AC151" s="325"/>
      <c r="AD151" s="325"/>
      <c r="AG151" s="5"/>
    </row>
    <row r="152" spans="1:33" ht="14.25" customHeight="1">
      <c r="A152" s="122"/>
      <c r="C152" s="123"/>
      <c r="E152" s="123"/>
      <c r="G152" s="123"/>
      <c r="I152" s="123"/>
      <c r="K152" s="123"/>
      <c r="M152" s="123"/>
      <c r="O152" s="123"/>
      <c r="S152" s="123"/>
      <c r="T152" s="123"/>
      <c r="U152" s="123"/>
      <c r="W152" s="123"/>
      <c r="Y152" s="123"/>
      <c r="AA152" s="123"/>
      <c r="AC152" s="123"/>
      <c r="AD152" s="124">
        <f>AD22+AD30+AD35+AD47+AD116+AD142</f>
        <v>11845</v>
      </c>
      <c r="AG152" s="5"/>
    </row>
    <row r="153" spans="1:33" ht="14.25" customHeight="1">
      <c r="A153" s="11"/>
      <c r="B153" s="2"/>
      <c r="C153" s="12"/>
      <c r="D153" s="2"/>
      <c r="E153" s="12"/>
      <c r="F153" s="2"/>
      <c r="G153" s="12" t="s">
        <v>162</v>
      </c>
      <c r="H153" s="2"/>
      <c r="I153" s="12"/>
      <c r="J153" s="2"/>
      <c r="K153" s="12"/>
      <c r="L153" s="2"/>
      <c r="M153" s="12"/>
      <c r="N153" s="2"/>
      <c r="O153" s="12"/>
      <c r="P153" s="2"/>
      <c r="Q153" s="3"/>
      <c r="R153" s="2"/>
      <c r="S153" s="12"/>
      <c r="T153" s="334"/>
      <c r="U153" s="334"/>
      <c r="V153" s="2"/>
      <c r="W153" s="12"/>
      <c r="X153" s="2"/>
      <c r="Y153" s="12"/>
      <c r="Z153" s="13"/>
      <c r="AA153" s="13"/>
      <c r="AB153" s="2"/>
      <c r="AC153" s="3"/>
      <c r="AD153" s="4"/>
      <c r="AE153" s="5"/>
      <c r="AF153" s="5"/>
      <c r="AG153" s="5"/>
    </row>
    <row r="154" spans="1:33" ht="14.25" customHeight="1">
      <c r="A154" s="122"/>
      <c r="C154" s="123"/>
      <c r="E154" s="123"/>
      <c r="G154" s="123"/>
      <c r="I154" s="123"/>
      <c r="M154" s="123"/>
      <c r="O154" s="123"/>
      <c r="R154" s="316"/>
      <c r="S154" s="316"/>
      <c r="T154" s="320"/>
      <c r="U154" s="320"/>
      <c r="V154" s="316"/>
      <c r="W154" s="316"/>
    </row>
    <row r="155" spans="1:33" ht="14.25" customHeight="1">
      <c r="A155" s="122"/>
      <c r="C155" s="123"/>
      <c r="E155" s="123"/>
      <c r="G155" s="123"/>
      <c r="I155" s="123"/>
      <c r="R155" s="316"/>
      <c r="S155" s="316"/>
      <c r="T155" s="320"/>
      <c r="U155" s="320"/>
      <c r="V155" s="316"/>
      <c r="W155" s="316"/>
    </row>
    <row r="156" spans="1:33" ht="14.25" customHeight="1">
      <c r="A156" s="122"/>
      <c r="C156" s="123"/>
      <c r="E156" s="123"/>
      <c r="G156" s="123"/>
      <c r="I156" s="123"/>
      <c r="R156" s="316"/>
      <c r="S156" s="316"/>
      <c r="T156" s="123"/>
      <c r="U156" s="123"/>
      <c r="W156" s="123"/>
    </row>
    <row r="157" spans="1:33" ht="14.25" customHeight="1">
      <c r="A157" s="122"/>
      <c r="C157" s="123"/>
      <c r="E157" s="123"/>
      <c r="G157" s="123"/>
      <c r="I157" s="123"/>
      <c r="W157" s="123"/>
    </row>
    <row r="158" spans="1:33" ht="14.25" customHeight="1">
      <c r="A158" s="122"/>
      <c r="C158" s="123"/>
      <c r="E158" s="123"/>
      <c r="G158" s="123"/>
      <c r="I158" s="123"/>
      <c r="W158" s="123"/>
    </row>
    <row r="159" spans="1:33" ht="14.25" customHeight="1">
      <c r="A159" s="122"/>
      <c r="C159" s="123"/>
      <c r="E159" s="123"/>
      <c r="G159" s="123"/>
      <c r="W159" s="123"/>
    </row>
    <row r="160" spans="1:33" ht="14.25" customHeight="1">
      <c r="A160" s="122"/>
      <c r="C160" s="123"/>
      <c r="E160" s="123"/>
      <c r="G160" s="123"/>
      <c r="W160" s="123"/>
    </row>
    <row r="161" spans="1:23">
      <c r="A161" s="122"/>
      <c r="C161" s="123"/>
      <c r="E161" s="123"/>
      <c r="W161" s="123"/>
    </row>
    <row r="162" spans="1:23">
      <c r="A162" s="122"/>
      <c r="C162" s="123"/>
      <c r="E162" s="123"/>
      <c r="W162" s="123"/>
    </row>
    <row r="163" spans="1:23">
      <c r="A163" s="122"/>
      <c r="C163" s="123"/>
      <c r="E163" s="123"/>
      <c r="W163" s="123"/>
    </row>
    <row r="164" spans="1:23">
      <c r="A164" s="122"/>
      <c r="C164" s="123"/>
      <c r="E164" s="123"/>
      <c r="W164" s="123"/>
    </row>
    <row r="165" spans="1:23">
      <c r="A165" s="122"/>
      <c r="C165" s="123"/>
      <c r="E165" s="123"/>
      <c r="W165" s="123"/>
    </row>
    <row r="166" spans="1:23">
      <c r="C166" s="123"/>
      <c r="E166" s="123"/>
      <c r="W166" s="123"/>
    </row>
    <row r="167" spans="1:23">
      <c r="C167" s="123"/>
      <c r="E167" s="123"/>
      <c r="W167" s="123"/>
    </row>
    <row r="168" spans="1:23">
      <c r="C168" s="123"/>
      <c r="E168" s="123"/>
      <c r="W168" s="123"/>
    </row>
    <row r="169" spans="1:23">
      <c r="C169" s="123"/>
      <c r="E169" s="123"/>
      <c r="W169" s="123"/>
    </row>
    <row r="170" spans="1:23">
      <c r="C170" s="123"/>
      <c r="E170" s="123"/>
      <c r="W170" s="123"/>
    </row>
    <row r="171" spans="1:23">
      <c r="C171" s="123"/>
      <c r="E171" s="123"/>
      <c r="W171" s="123"/>
    </row>
    <row r="172" spans="1:23">
      <c r="C172" s="123"/>
      <c r="E172" s="123"/>
      <c r="W172" s="123"/>
    </row>
    <row r="173" spans="1:23">
      <c r="C173" s="123"/>
      <c r="E173" s="123"/>
      <c r="W173" s="123"/>
    </row>
    <row r="174" spans="1:23">
      <c r="E174" s="123"/>
      <c r="W174" s="123"/>
    </row>
    <row r="175" spans="1:23">
      <c r="E175" s="123"/>
    </row>
    <row r="176" spans="1:23">
      <c r="E176" s="123"/>
    </row>
    <row r="177" spans="5:5">
      <c r="E177" s="123"/>
    </row>
    <row r="178" spans="5:5">
      <c r="E178" s="123"/>
    </row>
    <row r="179" spans="5:5">
      <c r="E179" s="123"/>
    </row>
    <row r="180" spans="5:5">
      <c r="E180" s="123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Z150:AA150"/>
    <mergeCell ref="AB150:AC150"/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</mergeCells>
  <phoneticPr fontId="3"/>
  <dataValidations count="1">
    <dataValidation type="list" allowBlank="1" showInputMessage="1" showErrorMessage="1" sqref="AD2" xr:uid="{00000000-0002-0000-0300-000000000000}">
      <formula1>年号</formula1>
    </dataValidation>
  </dataValidations>
  <hyperlinks>
    <hyperlink ref="AB151:AD151" r:id="rId1" display="kikaku@chibajihan.jp" xr:uid="{3E552A2F-60E1-4A4E-9ACC-E4BD047C10FD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R131" activePane="bottomRight" state="frozen"/>
      <selection activeCell="V85" sqref="V85"/>
      <selection pane="topRight" activeCell="V85" sqref="V85"/>
      <selection pane="bottomLeft" activeCell="V85" sqref="V85"/>
      <selection pane="bottomRight" activeCell="A3" sqref="A3:AG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5" t="s">
        <v>1</v>
      </c>
      <c r="C2" s="335"/>
      <c r="D2" s="335"/>
      <c r="E2" s="335"/>
      <c r="AA2" s="336" t="s">
        <v>163</v>
      </c>
      <c r="AB2" s="336"/>
      <c r="AC2" s="336"/>
      <c r="AD2" s="21">
        <v>2025.09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58</v>
      </c>
      <c r="H5" s="49"/>
      <c r="I5" s="78"/>
      <c r="J5" s="49" t="s">
        <v>322</v>
      </c>
      <c r="K5" s="78">
        <v>82</v>
      </c>
      <c r="L5" s="49" t="s">
        <v>323</v>
      </c>
      <c r="M5" s="78"/>
      <c r="N5" s="49" t="s">
        <v>215</v>
      </c>
      <c r="O5" s="78"/>
      <c r="P5" s="49" t="s">
        <v>324</v>
      </c>
      <c r="Q5" s="78">
        <v>15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6</v>
      </c>
      <c r="X5" s="49" t="s">
        <v>326</v>
      </c>
      <c r="Y5" s="78">
        <v>8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59</v>
      </c>
      <c r="L6" s="49"/>
      <c r="M6" s="78"/>
      <c r="N6" s="49"/>
      <c r="O6" s="78"/>
      <c r="P6" s="49" t="s">
        <v>327</v>
      </c>
      <c r="Q6" s="78">
        <v>2</v>
      </c>
      <c r="R6" s="49" t="s">
        <v>328</v>
      </c>
      <c r="S6" s="78">
        <v>1</v>
      </c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1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13</v>
      </c>
      <c r="T8" s="49"/>
      <c r="U8" s="78"/>
      <c r="V8" s="49" t="s">
        <v>187</v>
      </c>
      <c r="W8" s="78">
        <v>14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1</v>
      </c>
      <c r="T9" s="49"/>
      <c r="U9" s="78"/>
      <c r="V9" s="49" t="s">
        <v>188</v>
      </c>
      <c r="W9" s="78">
        <v>3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3</v>
      </c>
      <c r="T10" s="49"/>
      <c r="U10" s="78"/>
      <c r="V10" s="49" t="s">
        <v>189</v>
      </c>
      <c r="W10" s="78">
        <v>43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297</v>
      </c>
      <c r="AE22" s="90"/>
      <c r="AF22" s="72">
        <v>14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336</v>
      </c>
      <c r="AG23" s="46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>
        <v>3</v>
      </c>
      <c r="N24" s="49" t="s">
        <v>12</v>
      </c>
      <c r="O24" s="78">
        <v>1</v>
      </c>
      <c r="P24" s="49" t="s">
        <v>12</v>
      </c>
      <c r="Q24" s="78"/>
      <c r="R24" s="49" t="s">
        <v>12</v>
      </c>
      <c r="S24" s="78">
        <v>1</v>
      </c>
      <c r="T24" s="49" t="s">
        <v>12</v>
      </c>
      <c r="U24" s="78">
        <v>1</v>
      </c>
      <c r="V24" s="49" t="s">
        <v>12</v>
      </c>
      <c r="W24" s="78"/>
      <c r="X24" s="49"/>
      <c r="Y24" s="78"/>
      <c r="Z24" s="50" t="s">
        <v>12</v>
      </c>
      <c r="AA24" s="53">
        <v>46</v>
      </c>
      <c r="AB24" s="49" t="s">
        <v>12</v>
      </c>
      <c r="AC24" s="78">
        <v>2</v>
      </c>
      <c r="AD24" s="93">
        <f>IF(ISERROR(AD25/AD22),"",AD25/AD22)</f>
        <v>1.2323232323232323</v>
      </c>
      <c r="AE24" s="90"/>
      <c r="AF24" s="72">
        <v>16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58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142</v>
      </c>
      <c r="L25" s="55" t="s">
        <v>43</v>
      </c>
      <c r="M25" s="95">
        <f>SUBTOTAL(9,M5:M24)</f>
        <v>4</v>
      </c>
      <c r="N25" s="55" t="s">
        <v>44</v>
      </c>
      <c r="O25" s="95">
        <f>SUBTOTAL(9,O5:O24)</f>
        <v>1</v>
      </c>
      <c r="P25" s="55" t="s">
        <v>45</v>
      </c>
      <c r="Q25" s="95">
        <f>SUBTOTAL(9,Q5:Q24)</f>
        <v>17</v>
      </c>
      <c r="R25" s="55" t="s">
        <v>46</v>
      </c>
      <c r="S25" s="95">
        <f>SUBTOTAL(9,S5:S24)</f>
        <v>19</v>
      </c>
      <c r="T25" s="55" t="s">
        <v>47</v>
      </c>
      <c r="U25" s="95">
        <f>SUBTOTAL(9,U5:U24)</f>
        <v>1</v>
      </c>
      <c r="V25" s="55" t="s">
        <v>48</v>
      </c>
      <c r="W25" s="95">
        <f>SUBTOTAL(9,W5:W24)</f>
        <v>67</v>
      </c>
      <c r="X25" s="55" t="s">
        <v>278</v>
      </c>
      <c r="Y25" s="95">
        <f>SUBTOTAL(9,Y5:Y24)</f>
        <v>8</v>
      </c>
      <c r="Z25" s="55" t="s">
        <v>49</v>
      </c>
      <c r="AA25" s="95">
        <f>SUBTOTAL(9,AA5:AA24)</f>
        <v>46</v>
      </c>
      <c r="AB25" s="55" t="s">
        <v>50</v>
      </c>
      <c r="AC25" s="95">
        <f>SUBTOTAL(9,AC5:AC24)</f>
        <v>2</v>
      </c>
      <c r="AD25" s="96">
        <f>SUM(B25:AC25)</f>
        <v>366</v>
      </c>
      <c r="AE25" s="97" t="s">
        <v>38</v>
      </c>
      <c r="AF25" s="98">
        <f>SUM(AF21:AF24)</f>
        <v>366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116</v>
      </c>
      <c r="H27" s="49"/>
      <c r="I27" s="78"/>
      <c r="J27" s="49" t="s">
        <v>315</v>
      </c>
      <c r="K27" s="78">
        <v>193</v>
      </c>
      <c r="L27" s="49" t="s">
        <v>323</v>
      </c>
      <c r="M27" s="78">
        <v>2</v>
      </c>
      <c r="N27" s="49"/>
      <c r="O27" s="78"/>
      <c r="P27" s="49" t="s">
        <v>324</v>
      </c>
      <c r="Q27" s="78">
        <v>55</v>
      </c>
      <c r="R27" s="49" t="s">
        <v>328</v>
      </c>
      <c r="S27" s="78">
        <v>5</v>
      </c>
      <c r="T27" s="49"/>
      <c r="U27" s="78"/>
      <c r="V27" s="49" t="s">
        <v>187</v>
      </c>
      <c r="W27" s="78">
        <v>12</v>
      </c>
      <c r="X27" s="49" t="s">
        <v>326</v>
      </c>
      <c r="Y27" s="78">
        <v>52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83</v>
      </c>
      <c r="L28" s="49"/>
      <c r="M28" s="78"/>
      <c r="N28" s="49"/>
      <c r="O28" s="78"/>
      <c r="P28" s="49" t="s">
        <v>327</v>
      </c>
      <c r="Q28" s="78">
        <v>34</v>
      </c>
      <c r="R28" s="49" t="s">
        <v>332</v>
      </c>
      <c r="S28" s="78">
        <v>8</v>
      </c>
      <c r="T28" s="49"/>
      <c r="U28" s="78"/>
      <c r="V28" s="49" t="s">
        <v>189</v>
      </c>
      <c r="W28" s="78">
        <v>20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2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642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13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36</v>
      </c>
      <c r="AB32" s="49" t="s">
        <v>12</v>
      </c>
      <c r="AC32" s="78">
        <v>8</v>
      </c>
      <c r="AD32" s="93">
        <f>IF(ISERROR(AD33/AD30),"",AD33/AD30)</f>
        <v>0.99532710280373837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116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278</v>
      </c>
      <c r="L33" s="55" t="s">
        <v>43</v>
      </c>
      <c r="M33" s="95">
        <f>SUBTOTAL(9,M26:M32)</f>
        <v>2</v>
      </c>
      <c r="N33" s="55" t="s">
        <v>44</v>
      </c>
      <c r="O33" s="95">
        <f>SUBTOTAL(9,O26:O32)</f>
        <v>13</v>
      </c>
      <c r="P33" s="55" t="s">
        <v>45</v>
      </c>
      <c r="Q33" s="95">
        <f>SUBTOTAL(9,Q26:Q32)</f>
        <v>89</v>
      </c>
      <c r="R33" s="55" t="s">
        <v>46</v>
      </c>
      <c r="S33" s="95">
        <f>SUBTOTAL(9,S26:S32)</f>
        <v>13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32</v>
      </c>
      <c r="X33" s="55" t="s">
        <v>278</v>
      </c>
      <c r="Y33" s="95">
        <f>SUBTOTAL(9,Y26:Y32)</f>
        <v>52</v>
      </c>
      <c r="Z33" s="55" t="s">
        <v>49</v>
      </c>
      <c r="AA33" s="95">
        <f>SUBTOTAL(9,AA26:AA32)</f>
        <v>36</v>
      </c>
      <c r="AB33" s="55" t="s">
        <v>50</v>
      </c>
      <c r="AC33" s="95">
        <f>SUBTOTAL(9,AC26:AC32)</f>
        <v>8</v>
      </c>
      <c r="AD33" s="96">
        <f>SUM(B33:AC33)</f>
        <v>639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15</v>
      </c>
      <c r="H35" s="49"/>
      <c r="I35" s="78"/>
      <c r="J35" s="49" t="s">
        <v>315</v>
      </c>
      <c r="K35" s="78">
        <v>17</v>
      </c>
      <c r="L35" s="49"/>
      <c r="M35" s="78"/>
      <c r="N35" s="49"/>
      <c r="O35" s="78"/>
      <c r="P35" s="49" t="s">
        <v>324</v>
      </c>
      <c r="Q35" s="78">
        <v>3</v>
      </c>
      <c r="R35" s="49" t="s">
        <v>338</v>
      </c>
      <c r="S35" s="78"/>
      <c r="T35" s="49"/>
      <c r="U35" s="78"/>
      <c r="V35" s="49" t="s">
        <v>186</v>
      </c>
      <c r="W35" s="78">
        <v>10</v>
      </c>
      <c r="X35" s="49"/>
      <c r="Y35" s="78"/>
      <c r="Z35" s="50"/>
      <c r="AA35" s="78"/>
      <c r="AB35" s="56" t="s">
        <v>94</v>
      </c>
      <c r="AC35" s="78"/>
      <c r="AD35" s="91">
        <v>56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5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0.8928571428571429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15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17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8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10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0</v>
      </c>
      <c r="AD38" s="96">
        <f>SUM(B38:AC38)</f>
        <v>50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5</v>
      </c>
      <c r="H40" s="49"/>
      <c r="I40" s="78"/>
      <c r="J40" s="49" t="s">
        <v>322</v>
      </c>
      <c r="K40" s="78">
        <v>56</v>
      </c>
      <c r="L40" s="49" t="s">
        <v>323</v>
      </c>
      <c r="M40" s="78">
        <v>9</v>
      </c>
      <c r="N40" s="49"/>
      <c r="O40" s="78"/>
      <c r="P40" s="49" t="s">
        <v>327</v>
      </c>
      <c r="Q40" s="78">
        <v>55</v>
      </c>
      <c r="R40" s="49" t="s">
        <v>325</v>
      </c>
      <c r="S40" s="78">
        <v>33</v>
      </c>
      <c r="T40" s="49"/>
      <c r="U40" s="78"/>
      <c r="V40" s="49" t="s">
        <v>187</v>
      </c>
      <c r="W40" s="78">
        <v>15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15</v>
      </c>
      <c r="L41" s="49"/>
      <c r="M41" s="78"/>
      <c r="N41" s="49"/>
      <c r="O41" s="78"/>
      <c r="P41" s="49"/>
      <c r="Q41" s="78"/>
      <c r="R41" s="49" t="s">
        <v>328</v>
      </c>
      <c r="S41" s="78">
        <v>14</v>
      </c>
      <c r="T41" s="49"/>
      <c r="U41" s="78"/>
      <c r="V41" s="49" t="s">
        <v>189</v>
      </c>
      <c r="W41" s="78">
        <v>282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59</v>
      </c>
      <c r="T42" s="49"/>
      <c r="U42" s="78"/>
      <c r="V42" s="49" t="s">
        <v>340</v>
      </c>
      <c r="W42" s="78">
        <v>282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46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781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>
        <v>1</v>
      </c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>
        <v>2</v>
      </c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54</v>
      </c>
      <c r="X49" s="49"/>
      <c r="Y49" s="78"/>
      <c r="Z49" s="50" t="s">
        <v>12</v>
      </c>
      <c r="AA49" s="78">
        <v>1</v>
      </c>
      <c r="AB49" s="49" t="s">
        <v>12</v>
      </c>
      <c r="AC49" s="78"/>
      <c r="AD49" s="93">
        <f>IF(ISERROR(AD50/AD47),"",AD50/AD47)</f>
        <v>1.1895006402048656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1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5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71</v>
      </c>
      <c r="L50" s="55" t="s">
        <v>43</v>
      </c>
      <c r="M50" s="95">
        <f>SUBTOTAL(9,M39:M49)</f>
        <v>11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55</v>
      </c>
      <c r="R50" s="55" t="s">
        <v>46</v>
      </c>
      <c r="S50" s="95">
        <f>SUBTOTAL(9,S39:S49)</f>
        <v>152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633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1</v>
      </c>
      <c r="AB50" s="55" t="s">
        <v>50</v>
      </c>
      <c r="AC50" s="95">
        <f>SUBTOTAL(9,AC39:AC49)</f>
        <v>0</v>
      </c>
      <c r="AD50" s="96">
        <f>SUM(B50:AC50)</f>
        <v>929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22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54</v>
      </c>
      <c r="N52" s="49" t="s">
        <v>343</v>
      </c>
      <c r="O52" s="78"/>
      <c r="P52" s="49"/>
      <c r="Q52" s="78"/>
      <c r="R52" s="49" t="s">
        <v>344</v>
      </c>
      <c r="S52" s="78">
        <v>2</v>
      </c>
      <c r="T52" s="49" t="s">
        <v>496</v>
      </c>
      <c r="U52" s="78"/>
      <c r="V52" s="58">
        <v>86</v>
      </c>
      <c r="W52" s="50">
        <v>22</v>
      </c>
      <c r="X52" s="49"/>
      <c r="Y52" s="78"/>
      <c r="Z52" s="50"/>
      <c r="AA52" s="78"/>
      <c r="AB52" s="49" t="s">
        <v>346</v>
      </c>
      <c r="AC52" s="78">
        <v>35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111</v>
      </c>
      <c r="N53" s="49" t="s">
        <v>348</v>
      </c>
      <c r="O53" s="78">
        <v>25</v>
      </c>
      <c r="P53" s="49"/>
      <c r="Q53" s="78"/>
      <c r="R53" s="49" t="s">
        <v>449</v>
      </c>
      <c r="S53" s="78">
        <v>3</v>
      </c>
      <c r="T53" s="57" t="s">
        <v>345</v>
      </c>
      <c r="U53" s="78">
        <v>50</v>
      </c>
      <c r="V53" s="52" t="s">
        <v>468</v>
      </c>
      <c r="W53" s="78">
        <v>1</v>
      </c>
      <c r="X53" s="49"/>
      <c r="Y53" s="78"/>
      <c r="Z53" s="50"/>
      <c r="AA53" s="78"/>
      <c r="AB53" s="49" t="s">
        <v>349</v>
      </c>
      <c r="AC53" s="78">
        <v>197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68</v>
      </c>
      <c r="F54" s="49"/>
      <c r="G54" s="78"/>
      <c r="H54" s="49" t="s">
        <v>351</v>
      </c>
      <c r="I54" s="78">
        <v>381</v>
      </c>
      <c r="J54" s="49"/>
      <c r="K54" s="78"/>
      <c r="L54" s="49" t="s">
        <v>454</v>
      </c>
      <c r="M54" s="78">
        <v>40</v>
      </c>
      <c r="N54" s="49" t="s">
        <v>434</v>
      </c>
      <c r="O54" s="78">
        <v>25</v>
      </c>
      <c r="P54" s="49"/>
      <c r="Q54" s="78"/>
      <c r="R54" s="49" t="s">
        <v>330</v>
      </c>
      <c r="S54" s="78">
        <v>115</v>
      </c>
      <c r="T54" s="49" t="s">
        <v>455</v>
      </c>
      <c r="U54" s="78">
        <v>5</v>
      </c>
      <c r="V54" s="52" t="s">
        <v>356</v>
      </c>
      <c r="W54" s="78">
        <v>4</v>
      </c>
      <c r="X54" s="49"/>
      <c r="Y54" s="78"/>
      <c r="Z54" s="50"/>
      <c r="AA54" s="78"/>
      <c r="AB54" s="50" t="s">
        <v>354</v>
      </c>
      <c r="AC54" s="78">
        <v>72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115</v>
      </c>
      <c r="F55" s="49"/>
      <c r="G55" s="78"/>
      <c r="H55" s="49" t="s">
        <v>459</v>
      </c>
      <c r="I55" s="78">
        <v>95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7</v>
      </c>
      <c r="T55" s="59"/>
      <c r="U55" s="78"/>
      <c r="V55" s="49" t="s">
        <v>509</v>
      </c>
      <c r="W55" s="53">
        <v>19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19</v>
      </c>
      <c r="N56" s="50" t="s">
        <v>352</v>
      </c>
      <c r="O56" s="78">
        <v>94</v>
      </c>
      <c r="P56" s="49"/>
      <c r="Q56" s="78"/>
      <c r="R56" s="49" t="s">
        <v>332</v>
      </c>
      <c r="S56" s="78">
        <v>6</v>
      </c>
      <c r="T56" s="49"/>
      <c r="U56" s="78"/>
      <c r="V56" s="57" t="s">
        <v>412</v>
      </c>
      <c r="W56" s="78">
        <v>2</v>
      </c>
      <c r="X56" s="49"/>
      <c r="Y56" s="78"/>
      <c r="Z56" s="50"/>
      <c r="AA56" s="78"/>
      <c r="AB56" s="49" t="s">
        <v>359</v>
      </c>
      <c r="AC56" s="78">
        <v>51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346</v>
      </c>
      <c r="F57" s="49"/>
      <c r="G57" s="78"/>
      <c r="H57" s="49" t="s">
        <v>364</v>
      </c>
      <c r="I57" s="78">
        <v>71</v>
      </c>
      <c r="J57" s="49"/>
      <c r="K57" s="78"/>
      <c r="L57" s="49" t="s">
        <v>467</v>
      </c>
      <c r="M57" s="78">
        <v>2</v>
      </c>
      <c r="N57" s="50" t="s">
        <v>500</v>
      </c>
      <c r="O57" s="78"/>
      <c r="P57" s="49"/>
      <c r="Q57" s="78"/>
      <c r="R57" s="49" t="s">
        <v>365</v>
      </c>
      <c r="S57" s="78">
        <v>6</v>
      </c>
      <c r="T57" s="50"/>
      <c r="U57" s="78"/>
      <c r="V57" s="49" t="s">
        <v>370</v>
      </c>
      <c r="W57" s="78">
        <v>10</v>
      </c>
      <c r="X57" s="49"/>
      <c r="Y57" s="78"/>
      <c r="Z57" s="50"/>
      <c r="AA57" s="78"/>
      <c r="AB57" s="49" t="s">
        <v>361</v>
      </c>
      <c r="AC57" s="78">
        <v>275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116</v>
      </c>
      <c r="F58" s="49"/>
      <c r="G58" s="78"/>
      <c r="H58" s="49" t="s">
        <v>367</v>
      </c>
      <c r="I58" s="78">
        <v>325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341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119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1</v>
      </c>
      <c r="F59" s="49"/>
      <c r="G59" s="78"/>
      <c r="H59" s="49" t="s">
        <v>371</v>
      </c>
      <c r="I59" s="78">
        <v>19</v>
      </c>
      <c r="J59" s="49"/>
      <c r="K59" s="78"/>
      <c r="L59" s="49" t="s">
        <v>465</v>
      </c>
      <c r="M59" s="78">
        <v>50</v>
      </c>
      <c r="N59" s="50"/>
      <c r="O59" s="78"/>
      <c r="P59" s="49"/>
      <c r="Q59" s="78"/>
      <c r="R59" s="49" t="s">
        <v>248</v>
      </c>
      <c r="S59" s="78">
        <v>128</v>
      </c>
      <c r="T59" s="49"/>
      <c r="U59" s="78"/>
      <c r="V59" s="57" t="s">
        <v>458</v>
      </c>
      <c r="W59" s="78">
        <v>7</v>
      </c>
      <c r="X59" s="49"/>
      <c r="Y59" s="78"/>
      <c r="Z59" s="50"/>
      <c r="AA59" s="78"/>
      <c r="AB59" s="49" t="s">
        <v>366</v>
      </c>
      <c r="AC59" s="78">
        <v>107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117</v>
      </c>
      <c r="J60" s="49"/>
      <c r="K60" s="78"/>
      <c r="L60" s="49" t="s">
        <v>362</v>
      </c>
      <c r="M60" s="78">
        <v>43</v>
      </c>
      <c r="N60" s="50"/>
      <c r="O60" s="78"/>
      <c r="P60" s="49"/>
      <c r="Q60" s="78"/>
      <c r="R60" s="49" t="s">
        <v>372</v>
      </c>
      <c r="S60" s="78">
        <v>22</v>
      </c>
      <c r="T60" s="49"/>
      <c r="U60" s="78"/>
      <c r="V60" s="49" t="s">
        <v>488</v>
      </c>
      <c r="W60" s="53">
        <v>57</v>
      </c>
      <c r="X60" s="49"/>
      <c r="Y60" s="78"/>
      <c r="Z60" s="50"/>
      <c r="AA60" s="78"/>
      <c r="AB60" s="49" t="s">
        <v>368</v>
      </c>
      <c r="AC60" s="78">
        <v>7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2</v>
      </c>
      <c r="T61" s="49"/>
      <c r="U61" s="78"/>
      <c r="V61" s="49" t="s">
        <v>377</v>
      </c>
      <c r="W61" s="78">
        <v>4</v>
      </c>
      <c r="X61" s="49"/>
      <c r="Y61" s="78"/>
      <c r="Z61" s="50"/>
      <c r="AA61" s="78"/>
      <c r="AB61" s="49" t="s">
        <v>369</v>
      </c>
      <c r="AC61" s="78">
        <v>5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56" t="s">
        <v>528</v>
      </c>
      <c r="I62" s="78">
        <v>27</v>
      </c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1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11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4</v>
      </c>
      <c r="X65" s="49"/>
      <c r="Y65" s="78"/>
      <c r="Z65" s="50"/>
      <c r="AA65" s="78"/>
      <c r="AB65" s="49" t="s">
        <v>381</v>
      </c>
      <c r="AC65" s="78">
        <v>1</v>
      </c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5</v>
      </c>
      <c r="X66" s="49"/>
      <c r="Y66" s="78"/>
      <c r="Z66" s="50"/>
      <c r="AA66" s="78"/>
      <c r="AB66" s="49" t="s">
        <v>383</v>
      </c>
      <c r="AC66" s="78">
        <v>72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1</v>
      </c>
      <c r="X67" s="49"/>
      <c r="Y67" s="78"/>
      <c r="Z67" s="50"/>
      <c r="AA67" s="78"/>
      <c r="AB67" s="49" t="s">
        <v>94</v>
      </c>
      <c r="AC67" s="78">
        <v>2</v>
      </c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7</v>
      </c>
      <c r="X68" s="50"/>
      <c r="Y68" s="78"/>
      <c r="Z68" s="50"/>
      <c r="AA68" s="78"/>
      <c r="AB68" s="49" t="s">
        <v>384</v>
      </c>
      <c r="AC68" s="78">
        <v>25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69</v>
      </c>
      <c r="X69" s="49"/>
      <c r="Y69" s="78"/>
      <c r="Z69" s="50"/>
      <c r="AA69" s="78"/>
      <c r="AB69" s="49" t="s">
        <v>385</v>
      </c>
      <c r="AC69" s="53">
        <v>3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7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78</v>
      </c>
      <c r="X71" s="49"/>
      <c r="Y71" s="78"/>
      <c r="Z71" s="50"/>
      <c r="AA71" s="78"/>
      <c r="AB71" s="49" t="s">
        <v>388</v>
      </c>
      <c r="AC71" s="78">
        <v>38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50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1</v>
      </c>
      <c r="X74" s="49"/>
      <c r="Y74" s="78"/>
      <c r="Z74" s="50"/>
      <c r="AA74" s="78"/>
      <c r="AB74" s="49" t="s">
        <v>392</v>
      </c>
      <c r="AC74" s="53">
        <v>78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3</v>
      </c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25</v>
      </c>
      <c r="X76" s="49"/>
      <c r="Y76" s="78"/>
      <c r="Z76" s="50"/>
      <c r="AA76" s="78"/>
      <c r="AB76" s="49" t="s">
        <v>394</v>
      </c>
      <c r="AC76" s="78">
        <v>1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20</v>
      </c>
      <c r="X77" s="49"/>
      <c r="Y77" s="78"/>
      <c r="Z77" s="50"/>
      <c r="AA77" s="78"/>
      <c r="AB77" s="49" t="s">
        <v>395</v>
      </c>
      <c r="AC77" s="78">
        <v>9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8</v>
      </c>
      <c r="X79" s="49"/>
      <c r="Y79" s="78"/>
      <c r="Z79" s="50"/>
      <c r="AA79" s="78"/>
      <c r="AB79" s="49" t="s">
        <v>472</v>
      </c>
      <c r="AC79" s="78">
        <v>23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33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>
        <v>1</v>
      </c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13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303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167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257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191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46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27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91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10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59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53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239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42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151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157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266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166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141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2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142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52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7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90</v>
      </c>
      <c r="V116" s="49"/>
      <c r="W116" s="78"/>
      <c r="X116" s="49"/>
      <c r="Y116" s="78"/>
      <c r="Z116" s="50"/>
      <c r="AA116" s="78"/>
      <c r="AB116" s="49"/>
      <c r="AC116" s="78"/>
      <c r="AD116" s="91">
        <v>7189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38</v>
      </c>
      <c r="N117" s="49"/>
      <c r="O117" s="78"/>
      <c r="P117" s="49"/>
      <c r="Q117" s="78"/>
      <c r="R117" s="49" t="s">
        <v>411</v>
      </c>
      <c r="S117" s="78">
        <v>35</v>
      </c>
      <c r="T117" s="49" t="s">
        <v>413</v>
      </c>
      <c r="U117" s="78"/>
      <c r="V117" s="52" t="s">
        <v>479</v>
      </c>
      <c r="W117" s="78">
        <v>4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5</v>
      </c>
      <c r="AD118" s="93">
        <f>IF(ISERROR(AD119/AD116),"",AD119/AD116)</f>
        <v>1.0006955070246208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682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1236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357</v>
      </c>
      <c r="N119" s="55" t="s">
        <v>44</v>
      </c>
      <c r="O119" s="95">
        <f>SUBTOTAL(9,O51:O118)</f>
        <v>144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667</v>
      </c>
      <c r="T119" s="55" t="s">
        <v>47</v>
      </c>
      <c r="U119" s="95">
        <f>SUBTOTAL(9,U51:U118)</f>
        <v>145</v>
      </c>
      <c r="V119" s="55" t="s">
        <v>48</v>
      </c>
      <c r="W119" s="95">
        <f>SUBTOTAL(9,W51:W118)</f>
        <v>2786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1177</v>
      </c>
      <c r="AD119" s="96">
        <f>SUM(B119:AC119)</f>
        <v>7194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16</v>
      </c>
      <c r="D121" s="49" t="s">
        <v>415</v>
      </c>
      <c r="E121" s="78">
        <v>6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83</v>
      </c>
      <c r="N121" s="49" t="s">
        <v>416</v>
      </c>
      <c r="O121" s="78">
        <v>28</v>
      </c>
      <c r="P121" s="49"/>
      <c r="Q121" s="78"/>
      <c r="R121" s="49" t="s">
        <v>20</v>
      </c>
      <c r="S121" s="78"/>
      <c r="T121" s="104" t="s">
        <v>421</v>
      </c>
      <c r="U121" s="78">
        <v>26</v>
      </c>
      <c r="V121" s="49" t="s">
        <v>341</v>
      </c>
      <c r="W121" s="78">
        <v>41</v>
      </c>
      <c r="X121" s="49"/>
      <c r="Y121" s="78"/>
      <c r="Z121" s="50"/>
      <c r="AA121" s="78"/>
      <c r="AB121" s="49" t="s">
        <v>425</v>
      </c>
      <c r="AC121" s="78">
        <v>3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22</v>
      </c>
      <c r="F122" s="49"/>
      <c r="G122" s="78"/>
      <c r="H122" s="49" t="s">
        <v>371</v>
      </c>
      <c r="I122" s="78">
        <v>222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56</v>
      </c>
      <c r="T122" s="49" t="s">
        <v>426</v>
      </c>
      <c r="U122" s="78">
        <v>26</v>
      </c>
      <c r="V122" s="49" t="s">
        <v>398</v>
      </c>
      <c r="W122" s="78">
        <v>140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49</v>
      </c>
      <c r="D123" s="50"/>
      <c r="E123" s="78"/>
      <c r="F123" s="49"/>
      <c r="G123" s="78"/>
      <c r="H123" s="49" t="s">
        <v>427</v>
      </c>
      <c r="I123" s="78">
        <v>265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188</v>
      </c>
      <c r="T123" s="49" t="s">
        <v>345</v>
      </c>
      <c r="U123" s="78">
        <v>73</v>
      </c>
      <c r="V123" s="50" t="s">
        <v>331</v>
      </c>
      <c r="W123" s="78">
        <v>69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5</v>
      </c>
      <c r="T124" s="50" t="s">
        <v>429</v>
      </c>
      <c r="U124" s="78">
        <v>232</v>
      </c>
      <c r="V124" s="59" t="s">
        <v>316</v>
      </c>
      <c r="W124" s="50">
        <v>330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>
        <v>1</v>
      </c>
      <c r="X125" s="49"/>
      <c r="Y125" s="78"/>
      <c r="Z125" s="50"/>
      <c r="AA125" s="78"/>
      <c r="AB125" s="56" t="s">
        <v>94</v>
      </c>
      <c r="AC125" s="78">
        <v>1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347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278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263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3416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200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0.87031615925058547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65</v>
      </c>
      <c r="D145" s="63" t="s">
        <v>436</v>
      </c>
      <c r="E145" s="106">
        <f>SUBTOTAL(9,E120:E144)</f>
        <v>28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487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83</v>
      </c>
      <c r="N145" s="63" t="s">
        <v>44</v>
      </c>
      <c r="O145" s="106">
        <f>SUBTOTAL(9,O120:O144)</f>
        <v>28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249</v>
      </c>
      <c r="T145" s="63" t="s">
        <v>47</v>
      </c>
      <c r="U145" s="106">
        <f>SUBTOTAL(9,U120:U144)</f>
        <v>559</v>
      </c>
      <c r="V145" s="63" t="s">
        <v>48</v>
      </c>
      <c r="W145" s="106">
        <f>SUBTOTAL(9,W120:W144)</f>
        <v>1469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5</v>
      </c>
      <c r="AD145" s="107">
        <f>SUM(B145:AC145)</f>
        <v>2973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67</v>
      </c>
      <c r="D146" s="64" t="s">
        <v>437</v>
      </c>
      <c r="E146" s="109">
        <f>E25+E33+E38+E50+E119+E145</f>
        <v>710</v>
      </c>
      <c r="F146" s="64" t="s">
        <v>125</v>
      </c>
      <c r="G146" s="109">
        <f>G25+G33+G38+G50+G119+G145</f>
        <v>194</v>
      </c>
      <c r="H146" s="64" t="s">
        <v>270</v>
      </c>
      <c r="I146" s="109">
        <f>I25+I33+I38+I50+I119+I145</f>
        <v>1723</v>
      </c>
      <c r="J146" s="64" t="s">
        <v>271</v>
      </c>
      <c r="K146" s="109">
        <f>K25+K33+K38+K50+K119+K145</f>
        <v>508</v>
      </c>
      <c r="L146" s="64" t="s">
        <v>272</v>
      </c>
      <c r="M146" s="109">
        <f>M25+M33+M38+M50+M119+M145</f>
        <v>457</v>
      </c>
      <c r="N146" s="64" t="s">
        <v>126</v>
      </c>
      <c r="O146" s="109">
        <f>O25+O33+O38+O50+O119+O145</f>
        <v>186</v>
      </c>
      <c r="P146" s="64" t="s">
        <v>127</v>
      </c>
      <c r="Q146" s="109">
        <f>Q25+Q33+Q38+Q50+Q119+Q145</f>
        <v>169</v>
      </c>
      <c r="R146" s="64" t="s">
        <v>128</v>
      </c>
      <c r="S146" s="109">
        <f>S25+S33+S38+S50+S119+S145</f>
        <v>1100</v>
      </c>
      <c r="T146" s="64" t="s">
        <v>273</v>
      </c>
      <c r="U146" s="109">
        <f>U25+U33+U38+U50+U119+U145</f>
        <v>705</v>
      </c>
      <c r="V146" s="64" t="s">
        <v>274</v>
      </c>
      <c r="W146" s="109">
        <f>W25+W33+W38+W50+W119+W145</f>
        <v>4997</v>
      </c>
      <c r="X146" s="64" t="s">
        <v>277</v>
      </c>
      <c r="Y146" s="109">
        <f>Y25+Y33+Y38+Y50+Y119+Y145</f>
        <v>60</v>
      </c>
      <c r="Z146" s="64" t="s">
        <v>129</v>
      </c>
      <c r="AA146" s="109">
        <f>AA25+AA33+AA38+AA50+AA119+AA145</f>
        <v>83</v>
      </c>
      <c r="AB146" s="64" t="s">
        <v>130</v>
      </c>
      <c r="AC146" s="109">
        <f>AC25+AC33+AC38+AC50+AC119+AC145</f>
        <v>1192</v>
      </c>
      <c r="AD146" s="110">
        <f>SUM(C146:AC146)</f>
        <v>12151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113</v>
      </c>
      <c r="D148" s="65" t="s">
        <v>438</v>
      </c>
      <c r="E148" s="114">
        <v>549</v>
      </c>
      <c r="F148" s="65" t="s">
        <v>133</v>
      </c>
      <c r="G148" s="114">
        <v>214</v>
      </c>
      <c r="H148" s="65" t="s">
        <v>134</v>
      </c>
      <c r="I148" s="114">
        <v>1772</v>
      </c>
      <c r="J148" s="65" t="s">
        <v>135</v>
      </c>
      <c r="K148" s="114">
        <v>395</v>
      </c>
      <c r="L148" s="66" t="s">
        <v>136</v>
      </c>
      <c r="M148" s="114">
        <v>352</v>
      </c>
      <c r="N148" s="66" t="s">
        <v>137</v>
      </c>
      <c r="O148" s="114">
        <v>152</v>
      </c>
      <c r="P148" s="66" t="s">
        <v>138</v>
      </c>
      <c r="Q148" s="114">
        <v>228</v>
      </c>
      <c r="R148" s="66" t="s">
        <v>139</v>
      </c>
      <c r="S148" s="114">
        <v>1594</v>
      </c>
      <c r="T148" s="65" t="s">
        <v>140</v>
      </c>
      <c r="U148" s="114">
        <v>473</v>
      </c>
      <c r="V148" s="65" t="s">
        <v>141</v>
      </c>
      <c r="W148" s="114">
        <v>5356</v>
      </c>
      <c r="X148" s="66" t="s">
        <v>276</v>
      </c>
      <c r="Y148" s="114">
        <v>59</v>
      </c>
      <c r="Z148" s="65" t="s">
        <v>142</v>
      </c>
      <c r="AA148" s="114">
        <v>78</v>
      </c>
      <c r="AB148" s="65" t="s">
        <v>143</v>
      </c>
      <c r="AC148" s="114">
        <v>1046</v>
      </c>
      <c r="AD148" s="115">
        <f>SUM(C148:AC148)</f>
        <v>12381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7">
        <f>IF(ISERROR(C146/C148),"-",C146/C148)</f>
        <v>0.59292035398230092</v>
      </c>
      <c r="C149" s="318"/>
      <c r="D149" s="317">
        <f>IF(ISERROR(E146/E148),"-",E146/E148)</f>
        <v>1.2932604735883424</v>
      </c>
      <c r="E149" s="318"/>
      <c r="F149" s="317">
        <f>IF(ISERROR(G146/G148),"-",G146/G148)</f>
        <v>0.90654205607476634</v>
      </c>
      <c r="G149" s="318"/>
      <c r="H149" s="317">
        <f>IF(ISERROR(I146/I148),"-",I146/I148)</f>
        <v>0.97234762979683975</v>
      </c>
      <c r="I149" s="318"/>
      <c r="J149" s="317">
        <f>IF(ISERROR(K146/K148),"-",K146/K148)</f>
        <v>1.2860759493670886</v>
      </c>
      <c r="K149" s="318"/>
      <c r="L149" s="317">
        <f>IF(ISERROR(M146/M148),"-",M146/M148)</f>
        <v>1.2982954545454546</v>
      </c>
      <c r="M149" s="318"/>
      <c r="N149" s="317">
        <f>IF(ISERROR(O146/O148),"-",O146/O148)</f>
        <v>1.2236842105263157</v>
      </c>
      <c r="O149" s="318"/>
      <c r="P149" s="317">
        <f>IF(ISERROR(Q146/Q148),"-",Q146/Q148)</f>
        <v>0.74122807017543857</v>
      </c>
      <c r="Q149" s="318"/>
      <c r="R149" s="317">
        <f>IF(ISERROR(S146/S148),"-",S146/S148)</f>
        <v>0.69008782936010038</v>
      </c>
      <c r="S149" s="318"/>
      <c r="T149" s="317">
        <f>IF(ISERROR(U146/U148),"-",U146/U148)</f>
        <v>1.4904862579281184</v>
      </c>
      <c r="U149" s="318"/>
      <c r="V149" s="317">
        <f>IF(ISERROR(W146/W148),"-",W146/W148)</f>
        <v>0.93297236743838685</v>
      </c>
      <c r="W149" s="318"/>
      <c r="X149" s="317">
        <f>IF(ISERROR(Y146/Y148),"-",Y146/Y148)</f>
        <v>1.0169491525423728</v>
      </c>
      <c r="Y149" s="318"/>
      <c r="Z149" s="317">
        <f>IF(ISERROR(AA146/AA148),"-",AA146/AA148)</f>
        <v>1.0641025641025641</v>
      </c>
      <c r="AA149" s="318"/>
      <c r="AB149" s="317">
        <f>IF(ISERROR(AC146/AC148),"-",AC146/AC148)</f>
        <v>1.1395793499043978</v>
      </c>
      <c r="AC149" s="318"/>
      <c r="AD149" s="118">
        <f>IF(ISERROR(AD146/AD148),"-",AD146/AD148)</f>
        <v>0.98142314837250622</v>
      </c>
      <c r="AE149" s="119" t="s">
        <v>144</v>
      </c>
      <c r="AF149" s="98"/>
    </row>
    <row r="150" spans="1:32" ht="16.5" customHeight="1">
      <c r="A150" s="108" t="s">
        <v>145</v>
      </c>
      <c r="B150" s="321">
        <f>IF(ISERROR(C146/$AD$146),"-",C146/$AD$146)</f>
        <v>5.513949469179491E-3</v>
      </c>
      <c r="C150" s="322"/>
      <c r="D150" s="321">
        <f>IF(ISERROR(E146/$AD$146),"-",E146/$AD$146)</f>
        <v>5.8431404822648345E-2</v>
      </c>
      <c r="E150" s="322"/>
      <c r="F150" s="321">
        <f>IF(ISERROR(G146/$AD$146),"-",G146/$AD$146)</f>
        <v>1.5965764134639123E-2</v>
      </c>
      <c r="G150" s="322"/>
      <c r="H150" s="323">
        <f>IF(ISERROR(I146/$AD$146),"-",I146/$AD$146)</f>
        <v>0.14179902888651139</v>
      </c>
      <c r="I150" s="324"/>
      <c r="J150" s="321">
        <f>IF(ISERROR(K146/$AD$146),"-",K146/$AD$146)</f>
        <v>4.1807258661838528E-2</v>
      </c>
      <c r="K150" s="322"/>
      <c r="L150" s="321">
        <f>IF(ISERROR(M146/$AD$146),"-",M146/$AD$146)</f>
        <v>3.761007324500041E-2</v>
      </c>
      <c r="M150" s="322"/>
      <c r="N150" s="321">
        <f>IF(ISERROR(O146/$AD$146),"-",O146/$AD$146)</f>
        <v>1.5307382108468439E-2</v>
      </c>
      <c r="O150" s="322"/>
      <c r="P150" s="321">
        <f>IF(ISERROR(Q146/$AD$146),"-",Q146/$AD$146)</f>
        <v>1.3908320302855732E-2</v>
      </c>
      <c r="Q150" s="322"/>
      <c r="R150" s="323">
        <f>IF(ISERROR(S146/$AD$146),"-",S146/$AD$146)</f>
        <v>9.0527528598469256E-2</v>
      </c>
      <c r="S150" s="324"/>
      <c r="T150" s="321">
        <f>IF(ISERROR(U146/$AD$146),"-",U146/$AD$146)</f>
        <v>5.8019916056291664E-2</v>
      </c>
      <c r="U150" s="322"/>
      <c r="V150" s="323">
        <f>IF(ISERROR(W146/$AD$146),"-",W146/$AD$146)</f>
        <v>0.41124187309686444</v>
      </c>
      <c r="W150" s="324"/>
      <c r="X150" s="321">
        <f>IF(ISERROR(Y146/$AD$146),"-",Y146/$AD$146)</f>
        <v>4.9378651962801419E-3</v>
      </c>
      <c r="Y150" s="322"/>
      <c r="Z150" s="321">
        <f>IF(ISERROR(AA146/$AD$146),"-",AA146/$AD$146)</f>
        <v>6.8307135215208625E-3</v>
      </c>
      <c r="AA150" s="322"/>
      <c r="AB150" s="321">
        <f>IF(ISERROR(AC146/$AD$146),"-",AC146/$AD$146)</f>
        <v>9.8098921899432145E-2</v>
      </c>
      <c r="AC150" s="322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12381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4"/>
      <c r="U153" s="334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2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2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  <mergeCell ref="R150:S150"/>
    <mergeCell ref="T150:U150"/>
    <mergeCell ref="V150:W150"/>
    <mergeCell ref="X150:Y150"/>
    <mergeCell ref="Z150:AA150"/>
    <mergeCell ref="AB150:AC150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N149:O149"/>
    <mergeCell ref="P149:Q149"/>
    <mergeCell ref="R149:S149"/>
    <mergeCell ref="T149:U149"/>
    <mergeCell ref="V149:W149"/>
    <mergeCell ref="X149:Y149"/>
    <mergeCell ref="B149:C149"/>
    <mergeCell ref="D149:E149"/>
    <mergeCell ref="F149:G149"/>
    <mergeCell ref="H149:I149"/>
    <mergeCell ref="J149:K149"/>
    <mergeCell ref="L149:M149"/>
    <mergeCell ref="AB3:AC3"/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honeticPr fontId="3"/>
  <dataValidations count="1">
    <dataValidation type="list" allowBlank="1" showInputMessage="1" showErrorMessage="1" sqref="AD2" xr:uid="{00000000-0002-0000-0400-000000000000}">
      <formula1>年号</formula1>
    </dataValidation>
  </dataValidations>
  <hyperlinks>
    <hyperlink ref="AB151:AD151" r:id="rId1" display="kikaku@chibajihan.jp" xr:uid="{0436ADB2-9386-4F9F-8D83-CC747651E525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P132" activePane="bottomRight" state="frozen"/>
      <selection activeCell="V85" sqref="V85"/>
      <selection pane="topRight" activeCell="V85" sqref="V85"/>
      <selection pane="bottomLeft" activeCell="V85" sqref="V85"/>
      <selection pane="bottomRight" activeCell="A3" sqref="A3:AG153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3" width="9" style="5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5" t="s">
        <v>1</v>
      </c>
      <c r="C2" s="335"/>
      <c r="D2" s="335"/>
      <c r="E2" s="335"/>
      <c r="AA2" s="336" t="s">
        <v>163</v>
      </c>
      <c r="AB2" s="336"/>
      <c r="AC2" s="336"/>
      <c r="AD2" s="21">
        <v>2025.08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40</v>
      </c>
      <c r="H5" s="49"/>
      <c r="I5" s="78"/>
      <c r="J5" s="49" t="s">
        <v>322</v>
      </c>
      <c r="K5" s="78">
        <v>49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15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3</v>
      </c>
      <c r="X5" s="49" t="s">
        <v>326</v>
      </c>
      <c r="Y5" s="78">
        <v>6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47</v>
      </c>
      <c r="L6" s="49"/>
      <c r="M6" s="78"/>
      <c r="N6" s="49"/>
      <c r="O6" s="78"/>
      <c r="P6" s="49" t="s">
        <v>327</v>
      </c>
      <c r="Q6" s="78">
        <v>12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/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11</v>
      </c>
      <c r="T8" s="49"/>
      <c r="U8" s="78"/>
      <c r="V8" s="49" t="s">
        <v>187</v>
      </c>
      <c r="W8" s="78">
        <v>4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/>
      <c r="T9" s="49"/>
      <c r="U9" s="78"/>
      <c r="V9" s="49" t="s">
        <v>188</v>
      </c>
      <c r="W9" s="78"/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>
        <v>2</v>
      </c>
      <c r="T10" s="49"/>
      <c r="U10" s="78"/>
      <c r="V10" s="49" t="s">
        <v>189</v>
      </c>
      <c r="W10" s="78">
        <v>18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>
        <v>1</v>
      </c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/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/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>
        <v>1</v>
      </c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254</v>
      </c>
      <c r="AE22" s="90"/>
      <c r="AF22" s="72">
        <v>5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>
        <v>15</v>
      </c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>
        <v>1</v>
      </c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254</v>
      </c>
      <c r="AG23" s="46" t="s">
        <v>474</v>
      </c>
    </row>
    <row r="24" spans="1:33" ht="15.75" customHeight="1">
      <c r="A24" s="89"/>
      <c r="B24" s="49" t="s">
        <v>12</v>
      </c>
      <c r="C24" s="78">
        <v>1</v>
      </c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3</v>
      </c>
      <c r="T24" s="49" t="s">
        <v>12</v>
      </c>
      <c r="U24" s="78">
        <v>9</v>
      </c>
      <c r="V24" s="49" t="s">
        <v>12</v>
      </c>
      <c r="W24" s="78"/>
      <c r="X24" s="49"/>
      <c r="Y24" s="78"/>
      <c r="Z24" s="50" t="s">
        <v>12</v>
      </c>
      <c r="AA24" s="53">
        <v>21</v>
      </c>
      <c r="AB24" s="49" t="s">
        <v>12</v>
      </c>
      <c r="AC24" s="78">
        <v>2</v>
      </c>
      <c r="AD24" s="93">
        <f>IF(ISERROR(AD25/AD22),"",AD25/AD22)</f>
        <v>1.0354330708661417</v>
      </c>
      <c r="AE24" s="90"/>
      <c r="AF24" s="72">
        <v>4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1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40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96</v>
      </c>
      <c r="L25" s="55" t="s">
        <v>43</v>
      </c>
      <c r="M25" s="95">
        <f>SUBTOTAL(9,M5:M24)</f>
        <v>17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27</v>
      </c>
      <c r="R25" s="55" t="s">
        <v>46</v>
      </c>
      <c r="S25" s="95">
        <f>SUBTOTAL(9,S5:S24)</f>
        <v>16</v>
      </c>
      <c r="T25" s="55" t="s">
        <v>47</v>
      </c>
      <c r="U25" s="95">
        <f>SUBTOTAL(9,U5:U24)</f>
        <v>9</v>
      </c>
      <c r="V25" s="55" t="s">
        <v>48</v>
      </c>
      <c r="W25" s="95">
        <f>SUBTOTAL(9,W5:W24)</f>
        <v>28</v>
      </c>
      <c r="X25" s="55" t="s">
        <v>278</v>
      </c>
      <c r="Y25" s="95">
        <f>SUBTOTAL(9,Y5:Y24)</f>
        <v>6</v>
      </c>
      <c r="Z25" s="55" t="s">
        <v>49</v>
      </c>
      <c r="AA25" s="95">
        <f>SUBTOTAL(9,AA5:AA24)</f>
        <v>21</v>
      </c>
      <c r="AB25" s="55" t="s">
        <v>50</v>
      </c>
      <c r="AC25" s="95">
        <f>SUBTOTAL(9,AC5:AC24)</f>
        <v>2</v>
      </c>
      <c r="AD25" s="96">
        <f>SUM(B25:AC25)</f>
        <v>263</v>
      </c>
      <c r="AE25" s="97" t="s">
        <v>38</v>
      </c>
      <c r="AF25" s="98">
        <f>SUM(AF21:AF24)</f>
        <v>263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98</v>
      </c>
      <c r="H27" s="49"/>
      <c r="I27" s="78"/>
      <c r="J27" s="49" t="s">
        <v>315</v>
      </c>
      <c r="K27" s="78">
        <v>109</v>
      </c>
      <c r="L27" s="49" t="s">
        <v>323</v>
      </c>
      <c r="M27" s="78"/>
      <c r="N27" s="49"/>
      <c r="O27" s="78"/>
      <c r="P27" s="49" t="s">
        <v>324</v>
      </c>
      <c r="Q27" s="78">
        <v>43</v>
      </c>
      <c r="R27" s="49" t="s">
        <v>328</v>
      </c>
      <c r="S27" s="78">
        <v>1</v>
      </c>
      <c r="T27" s="49"/>
      <c r="U27" s="78"/>
      <c r="V27" s="49" t="s">
        <v>187</v>
      </c>
      <c r="W27" s="78">
        <v>10</v>
      </c>
      <c r="X27" s="49" t="s">
        <v>326</v>
      </c>
      <c r="Y27" s="78">
        <v>31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71</v>
      </c>
      <c r="L28" s="49"/>
      <c r="M28" s="78"/>
      <c r="N28" s="49"/>
      <c r="O28" s="78"/>
      <c r="P28" s="49" t="s">
        <v>327</v>
      </c>
      <c r="Q28" s="78">
        <v>40</v>
      </c>
      <c r="R28" s="49" t="s">
        <v>332</v>
      </c>
      <c r="S28" s="78">
        <v>6</v>
      </c>
      <c r="T28" s="49"/>
      <c r="U28" s="78"/>
      <c r="V28" s="49" t="s">
        <v>189</v>
      </c>
      <c r="W28" s="78">
        <v>14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3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539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7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20</v>
      </c>
      <c r="AB32" s="49" t="s">
        <v>12</v>
      </c>
      <c r="AC32" s="78">
        <v>3</v>
      </c>
      <c r="AD32" s="93">
        <f>IF(ISERROR(AD33/AD30),"",AD33/AD30)</f>
        <v>0.84601113172541742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98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183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7</v>
      </c>
      <c r="P33" s="55" t="s">
        <v>45</v>
      </c>
      <c r="Q33" s="95">
        <f>SUBTOTAL(9,Q26:Q32)</f>
        <v>83</v>
      </c>
      <c r="R33" s="55" t="s">
        <v>46</v>
      </c>
      <c r="S33" s="95">
        <f>SUBTOTAL(9,S26:S32)</f>
        <v>7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24</v>
      </c>
      <c r="X33" s="55" t="s">
        <v>278</v>
      </c>
      <c r="Y33" s="95">
        <f>SUBTOTAL(9,Y26:Y32)</f>
        <v>31</v>
      </c>
      <c r="Z33" s="55" t="s">
        <v>49</v>
      </c>
      <c r="AA33" s="95">
        <f>SUBTOTAL(9,AA26:AA32)</f>
        <v>20</v>
      </c>
      <c r="AB33" s="55" t="s">
        <v>50</v>
      </c>
      <c r="AC33" s="95">
        <f>SUBTOTAL(9,AC26:AC32)</f>
        <v>3</v>
      </c>
      <c r="AD33" s="96">
        <f>SUM(B33:AC33)</f>
        <v>456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8</v>
      </c>
      <c r="H35" s="49"/>
      <c r="I35" s="78"/>
      <c r="J35" s="49" t="s">
        <v>315</v>
      </c>
      <c r="K35" s="78">
        <v>4</v>
      </c>
      <c r="L35" s="49"/>
      <c r="M35" s="78"/>
      <c r="N35" s="49"/>
      <c r="O35" s="78"/>
      <c r="P35" s="49" t="s">
        <v>324</v>
      </c>
      <c r="Q35" s="78">
        <v>7</v>
      </c>
      <c r="R35" s="49" t="s">
        <v>338</v>
      </c>
      <c r="S35" s="78"/>
      <c r="T35" s="49"/>
      <c r="U35" s="78"/>
      <c r="V35" s="49" t="s">
        <v>186</v>
      </c>
      <c r="W35" s="78">
        <v>9</v>
      </c>
      <c r="X35" s="49"/>
      <c r="Y35" s="78"/>
      <c r="Z35" s="50"/>
      <c r="AA35" s="78"/>
      <c r="AB35" s="56" t="s">
        <v>94</v>
      </c>
      <c r="AC35" s="78">
        <v>3</v>
      </c>
      <c r="AD35" s="91">
        <v>47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4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/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0.74468085106382975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8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4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11</v>
      </c>
      <c r="R38" s="55" t="s">
        <v>46</v>
      </c>
      <c r="S38" s="95">
        <f>SUBTOTAL(9,S35:S37)</f>
        <v>0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9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3</v>
      </c>
      <c r="AD38" s="96">
        <f>SUM(B38:AC38)</f>
        <v>35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2</v>
      </c>
      <c r="H40" s="49"/>
      <c r="I40" s="78"/>
      <c r="J40" s="49" t="s">
        <v>322</v>
      </c>
      <c r="K40" s="78">
        <v>34</v>
      </c>
      <c r="L40" s="49" t="s">
        <v>323</v>
      </c>
      <c r="M40" s="78">
        <v>18</v>
      </c>
      <c r="N40" s="49"/>
      <c r="O40" s="78"/>
      <c r="P40" s="49" t="s">
        <v>327</v>
      </c>
      <c r="Q40" s="78">
        <v>24</v>
      </c>
      <c r="R40" s="49" t="s">
        <v>325</v>
      </c>
      <c r="S40" s="78">
        <v>31</v>
      </c>
      <c r="T40" s="49"/>
      <c r="U40" s="78"/>
      <c r="V40" s="49" t="s">
        <v>187</v>
      </c>
      <c r="W40" s="78">
        <v>10</v>
      </c>
      <c r="X40" s="49" t="s">
        <v>326</v>
      </c>
      <c r="Y40" s="78"/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9</v>
      </c>
      <c r="L41" s="49"/>
      <c r="M41" s="78"/>
      <c r="N41" s="49"/>
      <c r="O41" s="78"/>
      <c r="P41" s="49"/>
      <c r="Q41" s="78"/>
      <c r="R41" s="49" t="s">
        <v>328</v>
      </c>
      <c r="S41" s="78">
        <v>4</v>
      </c>
      <c r="T41" s="49"/>
      <c r="U41" s="78"/>
      <c r="V41" s="49" t="s">
        <v>189</v>
      </c>
      <c r="W41" s="78">
        <v>192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42</v>
      </c>
      <c r="T42" s="49"/>
      <c r="U42" s="78"/>
      <c r="V42" s="49" t="s">
        <v>340</v>
      </c>
      <c r="W42" s="78">
        <v>146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32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637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/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38</v>
      </c>
      <c r="X49" s="49"/>
      <c r="Y49" s="78"/>
      <c r="Z49" s="50" t="s">
        <v>12</v>
      </c>
      <c r="AA49" s="78"/>
      <c r="AB49" s="49" t="s">
        <v>12</v>
      </c>
      <c r="AC49" s="78"/>
      <c r="AD49" s="93">
        <f>IF(ISERROR(AD50/AD47),"",AD50/AD47)</f>
        <v>0.91365777080062793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2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43</v>
      </c>
      <c r="L50" s="55" t="s">
        <v>43</v>
      </c>
      <c r="M50" s="95">
        <f>SUBTOTAL(9,M39:M49)</f>
        <v>18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24</v>
      </c>
      <c r="R50" s="55" t="s">
        <v>46</v>
      </c>
      <c r="S50" s="95">
        <f>SUBTOTAL(9,S39:S49)</f>
        <v>109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386</v>
      </c>
      <c r="X50" s="55" t="s">
        <v>278</v>
      </c>
      <c r="Y50" s="95">
        <f>SUBTOTAL(9,Y39:Y49)</f>
        <v>0</v>
      </c>
      <c r="Z50" s="55" t="s">
        <v>49</v>
      </c>
      <c r="AA50" s="95">
        <f>SUBTOTAL(9,AA39:AA49)</f>
        <v>0</v>
      </c>
      <c r="AB50" s="55" t="s">
        <v>50</v>
      </c>
      <c r="AC50" s="95">
        <f>SUBTOTAL(9,AC39:AC49)</f>
        <v>0</v>
      </c>
      <c r="AD50" s="96">
        <f>SUM(B50:AC50)</f>
        <v>582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20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32</v>
      </c>
      <c r="N52" s="49" t="s">
        <v>343</v>
      </c>
      <c r="O52" s="78"/>
      <c r="P52" s="49"/>
      <c r="Q52" s="78"/>
      <c r="R52" s="49" t="s">
        <v>344</v>
      </c>
      <c r="S52" s="78">
        <v>1</v>
      </c>
      <c r="T52" s="49" t="s">
        <v>496</v>
      </c>
      <c r="U52" s="78"/>
      <c r="V52" s="58">
        <v>86</v>
      </c>
      <c r="W52" s="50">
        <v>11</v>
      </c>
      <c r="X52" s="49"/>
      <c r="Y52" s="78"/>
      <c r="Z52" s="50"/>
      <c r="AA52" s="78"/>
      <c r="AB52" s="49" t="s">
        <v>346</v>
      </c>
      <c r="AC52" s="78">
        <v>28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14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90</v>
      </c>
      <c r="N53" s="49" t="s">
        <v>348</v>
      </c>
      <c r="O53" s="78">
        <v>12</v>
      </c>
      <c r="P53" s="49"/>
      <c r="Q53" s="78"/>
      <c r="R53" s="49" t="s">
        <v>449</v>
      </c>
      <c r="S53" s="78"/>
      <c r="T53" s="57" t="s">
        <v>345</v>
      </c>
      <c r="U53" s="78">
        <v>25</v>
      </c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>
        <v>134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37</v>
      </c>
      <c r="F54" s="49"/>
      <c r="G54" s="78"/>
      <c r="H54" s="49" t="s">
        <v>351</v>
      </c>
      <c r="I54" s="78">
        <v>242</v>
      </c>
      <c r="J54" s="49"/>
      <c r="K54" s="78"/>
      <c r="L54" s="49" t="s">
        <v>454</v>
      </c>
      <c r="M54" s="78">
        <v>32</v>
      </c>
      <c r="N54" s="49" t="s">
        <v>434</v>
      </c>
      <c r="O54" s="78">
        <v>15</v>
      </c>
      <c r="P54" s="49"/>
      <c r="Q54" s="78"/>
      <c r="R54" s="49" t="s">
        <v>330</v>
      </c>
      <c r="S54" s="78">
        <v>52</v>
      </c>
      <c r="T54" s="49" t="s">
        <v>455</v>
      </c>
      <c r="U54" s="78"/>
      <c r="V54" s="52" t="s">
        <v>356</v>
      </c>
      <c r="W54" s="78">
        <v>1</v>
      </c>
      <c r="X54" s="49"/>
      <c r="Y54" s="78"/>
      <c r="Z54" s="50"/>
      <c r="AA54" s="78"/>
      <c r="AB54" s="50" t="s">
        <v>354</v>
      </c>
      <c r="AC54" s="78">
        <v>120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118</v>
      </c>
      <c r="F55" s="49"/>
      <c r="G55" s="78"/>
      <c r="H55" s="49" t="s">
        <v>459</v>
      </c>
      <c r="I55" s="78">
        <v>55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7</v>
      </c>
      <c r="T55" s="59"/>
      <c r="U55" s="78"/>
      <c r="V55" s="49" t="s">
        <v>509</v>
      </c>
      <c r="W55" s="53">
        <v>12</v>
      </c>
      <c r="X55" s="49"/>
      <c r="Y55" s="78"/>
      <c r="Z55" s="50"/>
      <c r="AA55" s="78"/>
      <c r="AB55" s="49" t="s">
        <v>357</v>
      </c>
      <c r="AC55" s="78">
        <v>2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27</v>
      </c>
      <c r="N56" s="50" t="s">
        <v>352</v>
      </c>
      <c r="O56" s="78">
        <v>81</v>
      </c>
      <c r="P56" s="49"/>
      <c r="Q56" s="78"/>
      <c r="R56" s="49" t="s">
        <v>332</v>
      </c>
      <c r="S56" s="78"/>
      <c r="T56" s="49"/>
      <c r="U56" s="78"/>
      <c r="V56" s="57" t="s">
        <v>412</v>
      </c>
      <c r="W56" s="78">
        <v>4</v>
      </c>
      <c r="X56" s="49"/>
      <c r="Y56" s="78"/>
      <c r="Z56" s="50"/>
      <c r="AA56" s="78"/>
      <c r="AB56" s="49" t="s">
        <v>359</v>
      </c>
      <c r="AC56" s="78">
        <v>14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134</v>
      </c>
      <c r="F57" s="49"/>
      <c r="G57" s="78"/>
      <c r="H57" s="49" t="s">
        <v>364</v>
      </c>
      <c r="I57" s="78">
        <v>36</v>
      </c>
      <c r="J57" s="49"/>
      <c r="K57" s="78"/>
      <c r="L57" s="49" t="s">
        <v>467</v>
      </c>
      <c r="M57" s="78">
        <v>2</v>
      </c>
      <c r="N57" s="50" t="s">
        <v>500</v>
      </c>
      <c r="O57" s="78"/>
      <c r="P57" s="49"/>
      <c r="Q57" s="78"/>
      <c r="R57" s="49" t="s">
        <v>365</v>
      </c>
      <c r="S57" s="78">
        <v>4</v>
      </c>
      <c r="T57" s="50"/>
      <c r="U57" s="78"/>
      <c r="V57" s="49" t="s">
        <v>370</v>
      </c>
      <c r="W57" s="78">
        <v>15</v>
      </c>
      <c r="X57" s="49"/>
      <c r="Y57" s="78"/>
      <c r="Z57" s="50"/>
      <c r="AA57" s="78"/>
      <c r="AB57" s="49" t="s">
        <v>361</v>
      </c>
      <c r="AC57" s="78">
        <v>187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48</v>
      </c>
      <c r="F58" s="49"/>
      <c r="G58" s="78"/>
      <c r="H58" s="49" t="s">
        <v>367</v>
      </c>
      <c r="I58" s="78">
        <v>260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195</v>
      </c>
      <c r="T58" s="49"/>
      <c r="U58" s="78"/>
      <c r="V58" s="57" t="s">
        <v>373</v>
      </c>
      <c r="W58" s="78">
        <v>1</v>
      </c>
      <c r="X58" s="49"/>
      <c r="Y58" s="78"/>
      <c r="Z58" s="50"/>
      <c r="AA58" s="78"/>
      <c r="AB58" s="49" t="s">
        <v>363</v>
      </c>
      <c r="AC58" s="78">
        <v>60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7</v>
      </c>
      <c r="F59" s="49"/>
      <c r="G59" s="78"/>
      <c r="H59" s="49" t="s">
        <v>371</v>
      </c>
      <c r="I59" s="78">
        <v>18</v>
      </c>
      <c r="J59" s="49"/>
      <c r="K59" s="78"/>
      <c r="L59" s="49" t="s">
        <v>465</v>
      </c>
      <c r="M59" s="78">
        <v>38</v>
      </c>
      <c r="N59" s="50"/>
      <c r="O59" s="78"/>
      <c r="P59" s="49"/>
      <c r="Q59" s="78"/>
      <c r="R59" s="49" t="s">
        <v>248</v>
      </c>
      <c r="S59" s="78">
        <v>68</v>
      </c>
      <c r="T59" s="49"/>
      <c r="U59" s="78"/>
      <c r="V59" s="57" t="s">
        <v>458</v>
      </c>
      <c r="W59" s="78">
        <v>3</v>
      </c>
      <c r="X59" s="49"/>
      <c r="Y59" s="78"/>
      <c r="Z59" s="50"/>
      <c r="AA59" s="78"/>
      <c r="AB59" s="49" t="s">
        <v>366</v>
      </c>
      <c r="AC59" s="78">
        <v>52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82</v>
      </c>
      <c r="J60" s="49"/>
      <c r="K60" s="78"/>
      <c r="L60" s="49" t="s">
        <v>362</v>
      </c>
      <c r="M60" s="78">
        <v>22</v>
      </c>
      <c r="N60" s="50"/>
      <c r="O60" s="78"/>
      <c r="P60" s="49"/>
      <c r="Q60" s="78"/>
      <c r="R60" s="49" t="s">
        <v>372</v>
      </c>
      <c r="S60" s="78">
        <v>6</v>
      </c>
      <c r="T60" s="49"/>
      <c r="U60" s="78"/>
      <c r="V60" s="49" t="s">
        <v>488</v>
      </c>
      <c r="W60" s="53">
        <v>59</v>
      </c>
      <c r="X60" s="49"/>
      <c r="Y60" s="78"/>
      <c r="Z60" s="50"/>
      <c r="AA60" s="78"/>
      <c r="AB60" s="49" t="s">
        <v>368</v>
      </c>
      <c r="AC60" s="78">
        <v>12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/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4</v>
      </c>
      <c r="T61" s="49"/>
      <c r="U61" s="78"/>
      <c r="V61" s="49" t="s">
        <v>377</v>
      </c>
      <c r="W61" s="78">
        <v>1</v>
      </c>
      <c r="X61" s="49"/>
      <c r="Y61" s="78"/>
      <c r="Z61" s="50"/>
      <c r="AA61" s="78"/>
      <c r="AB61" s="49" t="s">
        <v>369</v>
      </c>
      <c r="AC61" s="78">
        <v>1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/>
      <c r="X62" s="49"/>
      <c r="Y62" s="78"/>
      <c r="Z62" s="50"/>
      <c r="AA62" s="78"/>
      <c r="AB62" s="49" t="s">
        <v>374</v>
      </c>
      <c r="AC62" s="78">
        <v>4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6</v>
      </c>
      <c r="X63" s="49"/>
      <c r="Y63" s="78"/>
      <c r="Z63" s="50"/>
      <c r="AA63" s="78"/>
      <c r="AB63" s="49" t="s">
        <v>378</v>
      </c>
      <c r="AC63" s="78"/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1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3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5</v>
      </c>
      <c r="X66" s="49"/>
      <c r="Y66" s="78"/>
      <c r="Z66" s="50"/>
      <c r="AA66" s="78"/>
      <c r="AB66" s="49" t="s">
        <v>383</v>
      </c>
      <c r="AC66" s="78">
        <v>47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/>
      <c r="X67" s="49"/>
      <c r="Y67" s="78"/>
      <c r="Z67" s="50"/>
      <c r="AA67" s="78"/>
      <c r="AB67" s="49" t="s">
        <v>94</v>
      </c>
      <c r="AC67" s="78"/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/>
      <c r="X68" s="50"/>
      <c r="Y68" s="78"/>
      <c r="Z68" s="50"/>
      <c r="AA68" s="78"/>
      <c r="AB68" s="49" t="s">
        <v>384</v>
      </c>
      <c r="AC68" s="78">
        <v>10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69</v>
      </c>
      <c r="X69" s="49"/>
      <c r="Y69" s="78"/>
      <c r="Z69" s="50"/>
      <c r="AA69" s="78"/>
      <c r="AB69" s="49" t="s">
        <v>385</v>
      </c>
      <c r="AC69" s="53">
        <v>4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10</v>
      </c>
      <c r="X70" s="49"/>
      <c r="Y70" s="78"/>
      <c r="Z70" s="50"/>
      <c r="AA70" s="78"/>
      <c r="AB70" s="49" t="s">
        <v>386</v>
      </c>
      <c r="AC70" s="78"/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52</v>
      </c>
      <c r="X71" s="49"/>
      <c r="Y71" s="78"/>
      <c r="Z71" s="50"/>
      <c r="AA71" s="78"/>
      <c r="AB71" s="49" t="s">
        <v>388</v>
      </c>
      <c r="AC71" s="78">
        <v>27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/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>
        <v>1</v>
      </c>
      <c r="X73" s="49"/>
      <c r="Y73" s="78"/>
      <c r="Z73" s="50"/>
      <c r="AA73" s="78"/>
      <c r="AB73" s="49" t="s">
        <v>391</v>
      </c>
      <c r="AC73" s="78">
        <v>18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/>
      <c r="X74" s="49"/>
      <c r="Y74" s="78"/>
      <c r="Z74" s="50"/>
      <c r="AA74" s="78"/>
      <c r="AB74" s="49" t="s">
        <v>392</v>
      </c>
      <c r="AC74" s="53">
        <v>46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/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30</v>
      </c>
      <c r="X76" s="49"/>
      <c r="Y76" s="78"/>
      <c r="Z76" s="50"/>
      <c r="AA76" s="78"/>
      <c r="AB76" s="49" t="s">
        <v>394</v>
      </c>
      <c r="AC76" s="78"/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17</v>
      </c>
      <c r="X77" s="49"/>
      <c r="Y77" s="78"/>
      <c r="Z77" s="50"/>
      <c r="AA77" s="78"/>
      <c r="AB77" s="49" t="s">
        <v>395</v>
      </c>
      <c r="AC77" s="78">
        <v>7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/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3</v>
      </c>
      <c r="X79" s="49"/>
      <c r="Y79" s="78"/>
      <c r="Z79" s="50"/>
      <c r="AA79" s="78"/>
      <c r="AB79" s="49" t="s">
        <v>472</v>
      </c>
      <c r="AC79" s="78">
        <v>6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19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/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/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12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257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124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232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128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27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28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76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9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55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27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>
        <v>1</v>
      </c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247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37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117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111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176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105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101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1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58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32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8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49</v>
      </c>
      <c r="V116" s="49"/>
      <c r="W116" s="78"/>
      <c r="X116" s="49"/>
      <c r="Y116" s="78"/>
      <c r="Z116" s="50"/>
      <c r="AA116" s="78"/>
      <c r="AB116" s="49"/>
      <c r="AC116" s="78"/>
      <c r="AD116" s="91">
        <v>5644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36</v>
      </c>
      <c r="N117" s="49"/>
      <c r="O117" s="78"/>
      <c r="P117" s="49"/>
      <c r="Q117" s="78"/>
      <c r="R117" s="49" t="s">
        <v>411</v>
      </c>
      <c r="S117" s="78">
        <v>20</v>
      </c>
      <c r="T117" s="49" t="s">
        <v>413</v>
      </c>
      <c r="U117" s="78"/>
      <c r="V117" s="52" t="s">
        <v>479</v>
      </c>
      <c r="W117" s="78">
        <v>3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>
        <v>1</v>
      </c>
      <c r="V118" s="49" t="s">
        <v>12</v>
      </c>
      <c r="W118" s="78">
        <v>3</v>
      </c>
      <c r="X118" s="49"/>
      <c r="Y118" s="78"/>
      <c r="Z118" s="50" t="s">
        <v>12</v>
      </c>
      <c r="AA118" s="78"/>
      <c r="AB118" s="49" t="s">
        <v>12</v>
      </c>
      <c r="AC118" s="78">
        <v>2</v>
      </c>
      <c r="AD118" s="93">
        <f>IF(ISERROR(AD119/AD116),"",AD119/AD116)</f>
        <v>0.88058114812189936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378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791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279</v>
      </c>
      <c r="N119" s="55" t="s">
        <v>44</v>
      </c>
      <c r="O119" s="95">
        <f>SUBTOTAL(9,O51:O118)</f>
        <v>108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357</v>
      </c>
      <c r="T119" s="55" t="s">
        <v>47</v>
      </c>
      <c r="U119" s="95">
        <f>SUBTOTAL(9,U51:U118)</f>
        <v>75</v>
      </c>
      <c r="V119" s="55" t="s">
        <v>48</v>
      </c>
      <c r="W119" s="95">
        <f>SUBTOTAL(9,W51:W118)</f>
        <v>2201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781</v>
      </c>
      <c r="AD119" s="96">
        <f>SUM(B119:AC119)</f>
        <v>4970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32</v>
      </c>
      <c r="D121" s="49" t="s">
        <v>415</v>
      </c>
      <c r="E121" s="78">
        <v>4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66</v>
      </c>
      <c r="N121" s="49" t="s">
        <v>416</v>
      </c>
      <c r="O121" s="78">
        <v>19</v>
      </c>
      <c r="P121" s="49"/>
      <c r="Q121" s="78"/>
      <c r="R121" s="49" t="s">
        <v>20</v>
      </c>
      <c r="S121" s="78"/>
      <c r="T121" s="104" t="s">
        <v>421</v>
      </c>
      <c r="U121" s="78">
        <v>32</v>
      </c>
      <c r="V121" s="49" t="s">
        <v>341</v>
      </c>
      <c r="W121" s="78">
        <v>26</v>
      </c>
      <c r="X121" s="49"/>
      <c r="Y121" s="78"/>
      <c r="Z121" s="50"/>
      <c r="AA121" s="78"/>
      <c r="AB121" s="49" t="s">
        <v>425</v>
      </c>
      <c r="AC121" s="78">
        <v>2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22</v>
      </c>
      <c r="F122" s="49"/>
      <c r="G122" s="78"/>
      <c r="H122" s="49" t="s">
        <v>371</v>
      </c>
      <c r="I122" s="78">
        <v>167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58</v>
      </c>
      <c r="T122" s="49" t="s">
        <v>426</v>
      </c>
      <c r="U122" s="78">
        <v>21</v>
      </c>
      <c r="V122" s="49" t="s">
        <v>398</v>
      </c>
      <c r="W122" s="78">
        <v>208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24</v>
      </c>
      <c r="D123" s="50"/>
      <c r="E123" s="78"/>
      <c r="F123" s="49"/>
      <c r="G123" s="78"/>
      <c r="H123" s="49" t="s">
        <v>427</v>
      </c>
      <c r="I123" s="78">
        <v>202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135</v>
      </c>
      <c r="T123" s="49" t="s">
        <v>345</v>
      </c>
      <c r="U123" s="78">
        <v>91</v>
      </c>
      <c r="V123" s="50" t="s">
        <v>331</v>
      </c>
      <c r="W123" s="78">
        <v>59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2</v>
      </c>
      <c r="T124" s="50" t="s">
        <v>429</v>
      </c>
      <c r="U124" s="78">
        <v>217</v>
      </c>
      <c r="V124" s="59" t="s">
        <v>316</v>
      </c>
      <c r="W124" s="50">
        <v>279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>
        <v>1</v>
      </c>
      <c r="X125" s="49"/>
      <c r="Y125" s="78"/>
      <c r="Z125" s="50"/>
      <c r="AA125" s="78"/>
      <c r="AB125" s="56" t="s">
        <v>94</v>
      </c>
      <c r="AC125" s="78">
        <v>2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147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243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254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/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2555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1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2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/>
      <c r="AD144" s="93">
        <f>IF(ISERROR(AD145/AD142),"",AD145/AD142)</f>
        <v>0.9068493150684932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56</v>
      </c>
      <c r="D145" s="63" t="s">
        <v>436</v>
      </c>
      <c r="E145" s="106">
        <f>SUBTOTAL(9,E120:E144)</f>
        <v>26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369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66</v>
      </c>
      <c r="N145" s="63" t="s">
        <v>44</v>
      </c>
      <c r="O145" s="106">
        <f>SUBTOTAL(9,O120:O144)</f>
        <v>19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195</v>
      </c>
      <c r="T145" s="63" t="s">
        <v>47</v>
      </c>
      <c r="U145" s="106">
        <f>SUBTOTAL(9,U120:U144)</f>
        <v>364</v>
      </c>
      <c r="V145" s="63" t="s">
        <v>48</v>
      </c>
      <c r="W145" s="106">
        <f>SUBTOTAL(9,W120:W144)</f>
        <v>1217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5</v>
      </c>
      <c r="AD145" s="107">
        <f>SUM(B145:AC145)</f>
        <v>2317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57</v>
      </c>
      <c r="D146" s="64" t="s">
        <v>437</v>
      </c>
      <c r="E146" s="109">
        <f>E25+E33+E38+E50+E119+E145</f>
        <v>404</v>
      </c>
      <c r="F146" s="64" t="s">
        <v>125</v>
      </c>
      <c r="G146" s="109">
        <f>G25+G33+G38+G50+G119+G145</f>
        <v>148</v>
      </c>
      <c r="H146" s="64" t="s">
        <v>270</v>
      </c>
      <c r="I146" s="109">
        <f>I25+I33+I38+I50+I119+I145</f>
        <v>1160</v>
      </c>
      <c r="J146" s="64" t="s">
        <v>271</v>
      </c>
      <c r="K146" s="109">
        <f>K25+K33+K38+K50+K119+K145</f>
        <v>326</v>
      </c>
      <c r="L146" s="64" t="s">
        <v>272</v>
      </c>
      <c r="M146" s="109">
        <f>M25+M33+M38+M50+M119+M145</f>
        <v>380</v>
      </c>
      <c r="N146" s="64" t="s">
        <v>126</v>
      </c>
      <c r="O146" s="109">
        <f>O25+O33+O38+O50+O119+O145</f>
        <v>134</v>
      </c>
      <c r="P146" s="64" t="s">
        <v>127</v>
      </c>
      <c r="Q146" s="109">
        <f>Q25+Q33+Q38+Q50+Q119+Q145</f>
        <v>145</v>
      </c>
      <c r="R146" s="64" t="s">
        <v>128</v>
      </c>
      <c r="S146" s="109">
        <f>S25+S33+S38+S50+S119+S145</f>
        <v>684</v>
      </c>
      <c r="T146" s="64" t="s">
        <v>273</v>
      </c>
      <c r="U146" s="109">
        <f>U25+U33+U38+U50+U119+U145</f>
        <v>448</v>
      </c>
      <c r="V146" s="64" t="s">
        <v>274</v>
      </c>
      <c r="W146" s="109">
        <f>W25+W33+W38+W50+W119+W145</f>
        <v>3865</v>
      </c>
      <c r="X146" s="64" t="s">
        <v>277</v>
      </c>
      <c r="Y146" s="109">
        <f>Y25+Y33+Y38+Y50+Y119+Y145</f>
        <v>37</v>
      </c>
      <c r="Z146" s="64" t="s">
        <v>129</v>
      </c>
      <c r="AA146" s="109">
        <f>AA25+AA33+AA38+AA50+AA119+AA145</f>
        <v>41</v>
      </c>
      <c r="AB146" s="64" t="s">
        <v>130</v>
      </c>
      <c r="AC146" s="109">
        <f>AC25+AC33+AC38+AC50+AC119+AC145</f>
        <v>794</v>
      </c>
      <c r="AD146" s="110">
        <f>SUM(C146:AC146)</f>
        <v>8623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75</v>
      </c>
      <c r="D148" s="65" t="s">
        <v>438</v>
      </c>
      <c r="E148" s="114">
        <v>351</v>
      </c>
      <c r="F148" s="65" t="s">
        <v>133</v>
      </c>
      <c r="G148" s="114">
        <v>203</v>
      </c>
      <c r="H148" s="65" t="s">
        <v>134</v>
      </c>
      <c r="I148" s="114">
        <v>1449</v>
      </c>
      <c r="J148" s="65" t="s">
        <v>135</v>
      </c>
      <c r="K148" s="114">
        <v>259</v>
      </c>
      <c r="L148" s="66" t="s">
        <v>136</v>
      </c>
      <c r="M148" s="114">
        <v>330</v>
      </c>
      <c r="N148" s="66" t="s">
        <v>137</v>
      </c>
      <c r="O148" s="114">
        <v>105</v>
      </c>
      <c r="P148" s="66" t="s">
        <v>138</v>
      </c>
      <c r="Q148" s="114">
        <v>238</v>
      </c>
      <c r="R148" s="66" t="s">
        <v>139</v>
      </c>
      <c r="S148" s="114">
        <v>1023</v>
      </c>
      <c r="T148" s="65" t="s">
        <v>140</v>
      </c>
      <c r="U148" s="114">
        <v>359</v>
      </c>
      <c r="V148" s="65" t="s">
        <v>141</v>
      </c>
      <c r="W148" s="114">
        <v>4431</v>
      </c>
      <c r="X148" s="66" t="s">
        <v>276</v>
      </c>
      <c r="Y148" s="114">
        <v>34</v>
      </c>
      <c r="Z148" s="65" t="s">
        <v>142</v>
      </c>
      <c r="AA148" s="114">
        <v>90</v>
      </c>
      <c r="AB148" s="65" t="s">
        <v>143</v>
      </c>
      <c r="AC148" s="114">
        <v>729</v>
      </c>
      <c r="AD148" s="115">
        <f>SUM(C148:AC148)</f>
        <v>9676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7">
        <f>IF(ISERROR(C146/C148),"-",C146/C148)</f>
        <v>0.76</v>
      </c>
      <c r="C149" s="318"/>
      <c r="D149" s="317">
        <f>IF(ISERROR(E146/E148),"-",E146/E148)</f>
        <v>1.1509971509971511</v>
      </c>
      <c r="E149" s="318"/>
      <c r="F149" s="317">
        <f>IF(ISERROR(G146/G148),"-",G146/G148)</f>
        <v>0.72906403940886699</v>
      </c>
      <c r="G149" s="318"/>
      <c r="H149" s="317">
        <f>IF(ISERROR(I146/I148),"-",I146/I148)</f>
        <v>0.80055210489993101</v>
      </c>
      <c r="I149" s="318"/>
      <c r="J149" s="317">
        <f>IF(ISERROR(K146/K148),"-",K146/K148)</f>
        <v>1.2586872586872586</v>
      </c>
      <c r="K149" s="318"/>
      <c r="L149" s="317">
        <f>IF(ISERROR(M146/M148),"-",M146/M148)</f>
        <v>1.1515151515151516</v>
      </c>
      <c r="M149" s="318"/>
      <c r="N149" s="317">
        <f>IF(ISERROR(O146/O148),"-",O146/O148)</f>
        <v>1.2761904761904761</v>
      </c>
      <c r="O149" s="318"/>
      <c r="P149" s="317">
        <f>IF(ISERROR(Q146/Q148),"-",Q146/Q148)</f>
        <v>0.60924369747899154</v>
      </c>
      <c r="Q149" s="318"/>
      <c r="R149" s="317">
        <f>IF(ISERROR(S146/S148),"-",S146/S148)</f>
        <v>0.66862170087976536</v>
      </c>
      <c r="S149" s="318"/>
      <c r="T149" s="317">
        <f>IF(ISERROR(U146/U148),"-",U146/U148)</f>
        <v>1.2479108635097493</v>
      </c>
      <c r="U149" s="318"/>
      <c r="V149" s="317">
        <f>IF(ISERROR(W146/W148),"-",W146/W148)</f>
        <v>0.87226359738208081</v>
      </c>
      <c r="W149" s="318"/>
      <c r="X149" s="317">
        <f>IF(ISERROR(Y146/Y148),"-",Y146/Y148)</f>
        <v>1.088235294117647</v>
      </c>
      <c r="Y149" s="318"/>
      <c r="Z149" s="317">
        <f>IF(ISERROR(AA146/AA148),"-",AA146/AA148)</f>
        <v>0.45555555555555555</v>
      </c>
      <c r="AA149" s="318"/>
      <c r="AB149" s="317">
        <f>IF(ISERROR(AC146/AC148),"-",AC146/AC148)</f>
        <v>1.0891632373113855</v>
      </c>
      <c r="AC149" s="318"/>
      <c r="AD149" s="118">
        <f>IF(ISERROR(AD146/AD148),"-",AD146/AD148)</f>
        <v>0.89117403885903268</v>
      </c>
      <c r="AE149" s="119" t="s">
        <v>144</v>
      </c>
      <c r="AF149" s="98"/>
    </row>
    <row r="150" spans="1:32" ht="16.5" customHeight="1">
      <c r="A150" s="108" t="s">
        <v>145</v>
      </c>
      <c r="B150" s="321">
        <f>IF(ISERROR(C146/$AD$146),"-",C146/$AD$146)</f>
        <v>6.6102284587730492E-3</v>
      </c>
      <c r="C150" s="322"/>
      <c r="D150" s="321">
        <f>IF(ISERROR(E146/$AD$146),"-",E146/$AD$146)</f>
        <v>4.68514438130581E-2</v>
      </c>
      <c r="E150" s="322"/>
      <c r="F150" s="321">
        <f>IF(ISERROR(G146/$AD$146),"-",G146/$AD$146)</f>
        <v>1.7163400208744056E-2</v>
      </c>
      <c r="G150" s="322"/>
      <c r="H150" s="323">
        <f>IF(ISERROR(I146/$AD$146),"-",I146/$AD$146)</f>
        <v>0.134523947582048</v>
      </c>
      <c r="I150" s="324"/>
      <c r="J150" s="321">
        <f>IF(ISERROR(K146/$AD$146),"-",K146/$AD$146)</f>
        <v>3.7805868027368662E-2</v>
      </c>
      <c r="K150" s="322"/>
      <c r="L150" s="321">
        <f>IF(ISERROR(M146/$AD$146),"-",M146/$AD$146)</f>
        <v>4.406818972515366E-2</v>
      </c>
      <c r="M150" s="322"/>
      <c r="N150" s="321">
        <f>IF(ISERROR(O146/$AD$146),"-",O146/$AD$146)</f>
        <v>1.5539835324133132E-2</v>
      </c>
      <c r="O150" s="322"/>
      <c r="P150" s="321">
        <f>IF(ISERROR(Q146/$AD$146),"-",Q146/$AD$146)</f>
        <v>1.6815493447756E-2</v>
      </c>
      <c r="Q150" s="322"/>
      <c r="R150" s="323">
        <f>IF(ISERROR(S146/$AD$146),"-",S146/$AD$146)</f>
        <v>7.9322741505276587E-2</v>
      </c>
      <c r="S150" s="324"/>
      <c r="T150" s="321">
        <f>IF(ISERROR(U146/$AD$146),"-",U146/$AD$146)</f>
        <v>5.1954076307549578E-2</v>
      </c>
      <c r="U150" s="322"/>
      <c r="V150" s="323">
        <f>IF(ISERROR(W146/$AD$146),"-",W146/$AD$146)</f>
        <v>0.44821987707294447</v>
      </c>
      <c r="W150" s="324"/>
      <c r="X150" s="321">
        <f>IF(ISERROR(Y146/$AD$146),"-",Y146/$AD$146)</f>
        <v>4.2908500521860139E-3</v>
      </c>
      <c r="Y150" s="322"/>
      <c r="Z150" s="321">
        <f>IF(ISERROR(AA146/$AD$146),"-",AA146/$AD$146)</f>
        <v>4.7547257335034208E-3</v>
      </c>
      <c r="AA150" s="322"/>
      <c r="AB150" s="321">
        <f>IF(ISERROR(AC146/$AD$146),"-",AC146/$AD$146)</f>
        <v>9.2079322741505279E-2</v>
      </c>
      <c r="AC150" s="322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9676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4"/>
      <c r="U153" s="334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2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2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Z150:AA150"/>
    <mergeCell ref="AB150:AC150"/>
    <mergeCell ref="R155:S155"/>
    <mergeCell ref="T155:U155"/>
    <mergeCell ref="V155:W155"/>
    <mergeCell ref="R156:S156"/>
    <mergeCell ref="Z151:AA151"/>
    <mergeCell ref="AB151:AD151"/>
    <mergeCell ref="T153:U153"/>
    <mergeCell ref="R154:S154"/>
    <mergeCell ref="T154:U154"/>
    <mergeCell ref="V154:W154"/>
  </mergeCells>
  <phoneticPr fontId="3"/>
  <dataValidations count="1">
    <dataValidation type="list" allowBlank="1" showInputMessage="1" showErrorMessage="1" sqref="AD2" xr:uid="{00000000-0002-0000-0500-000000000000}">
      <formula1>年号</formula1>
    </dataValidation>
  </dataValidations>
  <hyperlinks>
    <hyperlink ref="AB151:AD151" r:id="rId1" display="kikaku@chibajihan.jp" xr:uid="{C4D5B504-798D-4E87-9F46-93EA88966EB3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  <pageSetUpPr fitToPage="1"/>
  </sheetPr>
  <dimension ref="A1:AH180"/>
  <sheetViews>
    <sheetView showGridLines="0" view="pageBreakPreview" zoomScale="90" zoomScaleNormal="100" zoomScaleSheetLayoutView="80" workbookViewId="0">
      <pane xSplit="1" ySplit="4" topLeftCell="O140" activePane="bottomRight" state="frozen"/>
      <selection activeCell="B32" sqref="B32"/>
      <selection pane="topRight" activeCell="B32" sqref="B32"/>
      <selection pane="bottomLeft" activeCell="B32" sqref="B32"/>
      <selection pane="bottomRight" activeCell="A3" sqref="A3:AG152"/>
    </sheetView>
  </sheetViews>
  <sheetFormatPr defaultRowHeight="14.25"/>
  <cols>
    <col min="1" max="1" width="6.125" style="5" customWidth="1"/>
    <col min="2" max="2" width="9.25" style="2" customWidth="1"/>
    <col min="3" max="3" width="6.625" style="3" customWidth="1"/>
    <col min="4" max="4" width="9.25" style="2" customWidth="1"/>
    <col min="5" max="5" width="6.625" style="3" customWidth="1"/>
    <col min="6" max="6" width="9.25" style="2" customWidth="1"/>
    <col min="7" max="7" width="6.625" style="3" customWidth="1"/>
    <col min="8" max="8" width="9.25" style="2" customWidth="1"/>
    <col min="9" max="9" width="6.625" style="3" customWidth="1"/>
    <col min="10" max="10" width="9.25" style="2" customWidth="1"/>
    <col min="11" max="11" width="6.625" style="3" customWidth="1"/>
    <col min="12" max="12" width="9.25" style="2" customWidth="1"/>
    <col min="13" max="13" width="6.625" style="3" customWidth="1"/>
    <col min="14" max="14" width="9.25" style="2" customWidth="1"/>
    <col min="15" max="15" width="6.625" style="3" customWidth="1"/>
    <col min="16" max="16" width="9.25" style="2" customWidth="1"/>
    <col min="17" max="17" width="6.625" style="3" customWidth="1"/>
    <col min="18" max="18" width="9.25" style="2" customWidth="1"/>
    <col min="19" max="19" width="6.625" style="3" customWidth="1"/>
    <col min="20" max="20" width="9.25" style="3" customWidth="1"/>
    <col min="21" max="21" width="6.75" style="3" customWidth="1"/>
    <col min="22" max="22" width="9.25" style="2" customWidth="1"/>
    <col min="23" max="23" width="6.625" style="3" customWidth="1"/>
    <col min="24" max="24" width="9.125" style="2" customWidth="1"/>
    <col min="25" max="25" width="6.625" style="3" customWidth="1"/>
    <col min="26" max="26" width="9.25" style="2" customWidth="1"/>
    <col min="27" max="27" width="6.625" style="3" customWidth="1"/>
    <col min="28" max="28" width="9.25" style="2" customWidth="1"/>
    <col min="29" max="29" width="6.625" style="3" customWidth="1"/>
    <col min="30" max="30" width="12.75" style="4" customWidth="1"/>
    <col min="31" max="31" width="6.625" style="5" customWidth="1"/>
    <col min="32" max="32" width="9" style="5"/>
    <col min="33" max="33" width="2.5" style="5" bestFit="1" customWidth="1"/>
    <col min="34" max="34" width="0" style="5" hidden="1" customWidth="1"/>
    <col min="35" max="16384" width="9" style="5"/>
  </cols>
  <sheetData>
    <row r="1" spans="1:34" ht="16.5" customHeight="1">
      <c r="A1" s="1" t="s">
        <v>0</v>
      </c>
    </row>
    <row r="2" spans="1:34" ht="14.25" customHeight="1">
      <c r="B2" s="335" t="s">
        <v>1</v>
      </c>
      <c r="C2" s="335"/>
      <c r="D2" s="335"/>
      <c r="E2" s="335"/>
      <c r="AA2" s="336" t="s">
        <v>163</v>
      </c>
      <c r="AB2" s="336"/>
      <c r="AC2" s="336"/>
      <c r="AD2" s="21">
        <v>2025.07</v>
      </c>
    </row>
    <row r="3" spans="1:34" ht="14.25" customHeight="1">
      <c r="A3" s="69" t="s">
        <v>2</v>
      </c>
      <c r="B3" s="326" t="s">
        <v>235</v>
      </c>
      <c r="C3" s="327"/>
      <c r="D3" s="326" t="s">
        <v>319</v>
      </c>
      <c r="E3" s="327"/>
      <c r="F3" s="326" t="s">
        <v>3</v>
      </c>
      <c r="G3" s="327"/>
      <c r="H3" s="326" t="s">
        <v>4</v>
      </c>
      <c r="I3" s="327"/>
      <c r="J3" s="326" t="s">
        <v>5</v>
      </c>
      <c r="K3" s="327"/>
      <c r="L3" s="326" t="s">
        <v>6</v>
      </c>
      <c r="M3" s="327"/>
      <c r="N3" s="326" t="s">
        <v>7</v>
      </c>
      <c r="O3" s="327"/>
      <c r="P3" s="326" t="s">
        <v>8</v>
      </c>
      <c r="Q3" s="327"/>
      <c r="R3" s="326" t="s">
        <v>9</v>
      </c>
      <c r="S3" s="327"/>
      <c r="T3" s="326" t="s">
        <v>10</v>
      </c>
      <c r="U3" s="327"/>
      <c r="V3" s="326" t="s">
        <v>11</v>
      </c>
      <c r="W3" s="327"/>
      <c r="X3" s="330" t="s">
        <v>275</v>
      </c>
      <c r="Y3" s="331"/>
      <c r="Z3" s="326" t="s">
        <v>12</v>
      </c>
      <c r="AA3" s="327"/>
      <c r="AB3" s="326" t="s">
        <v>13</v>
      </c>
      <c r="AC3" s="327"/>
      <c r="AD3" s="70"/>
      <c r="AE3" s="71" t="s">
        <v>2</v>
      </c>
      <c r="AF3" s="72"/>
    </row>
    <row r="4" spans="1:34" ht="14.25" customHeight="1">
      <c r="A4" s="73" t="s">
        <v>14</v>
      </c>
      <c r="B4" s="74" t="s">
        <v>15</v>
      </c>
      <c r="C4" s="75" t="s">
        <v>16</v>
      </c>
      <c r="D4" s="74" t="s">
        <v>15</v>
      </c>
      <c r="E4" s="75" t="s">
        <v>16</v>
      </c>
      <c r="F4" s="74" t="s">
        <v>15</v>
      </c>
      <c r="G4" s="75" t="s">
        <v>16</v>
      </c>
      <c r="H4" s="74" t="s">
        <v>15</v>
      </c>
      <c r="I4" s="75" t="s">
        <v>16</v>
      </c>
      <c r="J4" s="74" t="s">
        <v>15</v>
      </c>
      <c r="K4" s="75" t="s">
        <v>16</v>
      </c>
      <c r="L4" s="74" t="s">
        <v>15</v>
      </c>
      <c r="M4" s="75" t="s">
        <v>16</v>
      </c>
      <c r="N4" s="74" t="s">
        <v>15</v>
      </c>
      <c r="O4" s="75" t="s">
        <v>16</v>
      </c>
      <c r="P4" s="74" t="s">
        <v>15</v>
      </c>
      <c r="Q4" s="75" t="s">
        <v>16</v>
      </c>
      <c r="R4" s="74" t="s">
        <v>15</v>
      </c>
      <c r="S4" s="75" t="s">
        <v>16</v>
      </c>
      <c r="T4" s="74" t="s">
        <v>15</v>
      </c>
      <c r="U4" s="75" t="s">
        <v>16</v>
      </c>
      <c r="V4" s="74" t="s">
        <v>15</v>
      </c>
      <c r="W4" s="75" t="s">
        <v>16</v>
      </c>
      <c r="X4" s="74" t="s">
        <v>15</v>
      </c>
      <c r="Y4" s="75" t="s">
        <v>16</v>
      </c>
      <c r="Z4" s="74" t="s">
        <v>15</v>
      </c>
      <c r="AA4" s="75" t="s">
        <v>16</v>
      </c>
      <c r="AB4" s="74" t="s">
        <v>15</v>
      </c>
      <c r="AC4" s="75" t="s">
        <v>16</v>
      </c>
      <c r="AD4" s="48" t="s">
        <v>17</v>
      </c>
      <c r="AE4" s="76" t="s">
        <v>14</v>
      </c>
      <c r="AF4" s="72"/>
    </row>
    <row r="5" spans="1:34" ht="15.75" customHeight="1">
      <c r="A5" s="77"/>
      <c r="B5" s="49"/>
      <c r="C5" s="78"/>
      <c r="D5" s="49"/>
      <c r="E5" s="78"/>
      <c r="F5" s="49" t="s">
        <v>18</v>
      </c>
      <c r="G5" s="78">
        <v>50</v>
      </c>
      <c r="H5" s="49"/>
      <c r="I5" s="78"/>
      <c r="J5" s="49" t="s">
        <v>322</v>
      </c>
      <c r="K5" s="78">
        <v>56</v>
      </c>
      <c r="L5" s="49" t="s">
        <v>323</v>
      </c>
      <c r="M5" s="78">
        <v>1</v>
      </c>
      <c r="N5" s="49" t="s">
        <v>215</v>
      </c>
      <c r="O5" s="78"/>
      <c r="P5" s="49" t="s">
        <v>324</v>
      </c>
      <c r="Q5" s="78">
        <v>16</v>
      </c>
      <c r="R5" s="49" t="s">
        <v>448</v>
      </c>
      <c r="S5" s="78"/>
      <c r="T5" s="49" t="s">
        <v>429</v>
      </c>
      <c r="U5" s="78"/>
      <c r="V5" s="49" t="s">
        <v>331</v>
      </c>
      <c r="W5" s="78">
        <v>21</v>
      </c>
      <c r="X5" s="49" t="s">
        <v>326</v>
      </c>
      <c r="Y5" s="78">
        <v>3</v>
      </c>
      <c r="Z5" s="50"/>
      <c r="AA5" s="78"/>
      <c r="AB5" s="49"/>
      <c r="AC5" s="78"/>
      <c r="AD5" s="79"/>
      <c r="AE5" s="80"/>
      <c r="AF5" s="72"/>
      <c r="AH5" s="22">
        <v>2011.01</v>
      </c>
    </row>
    <row r="6" spans="1:34" ht="15.75" customHeight="1">
      <c r="A6" s="81"/>
      <c r="B6" s="49"/>
      <c r="C6" s="78"/>
      <c r="D6" s="49"/>
      <c r="E6" s="78"/>
      <c r="F6" s="49"/>
      <c r="G6" s="78"/>
      <c r="H6" s="49"/>
      <c r="I6" s="78"/>
      <c r="J6" s="49" t="s">
        <v>315</v>
      </c>
      <c r="K6" s="78">
        <v>28</v>
      </c>
      <c r="L6" s="49"/>
      <c r="M6" s="78"/>
      <c r="N6" s="49"/>
      <c r="O6" s="78"/>
      <c r="P6" s="49" t="s">
        <v>327</v>
      </c>
      <c r="Q6" s="78">
        <v>21</v>
      </c>
      <c r="R6" s="49" t="s">
        <v>328</v>
      </c>
      <c r="S6" s="78"/>
      <c r="T6" s="50"/>
      <c r="U6" s="78"/>
      <c r="V6" s="49" t="s">
        <v>185</v>
      </c>
      <c r="W6" s="78"/>
      <c r="X6" s="49"/>
      <c r="Y6" s="78"/>
      <c r="Z6" s="50"/>
      <c r="AA6" s="78"/>
      <c r="AB6" s="49"/>
      <c r="AC6" s="78"/>
      <c r="AD6" s="79"/>
      <c r="AE6" s="82"/>
      <c r="AF6" s="72"/>
      <c r="AH6" s="22">
        <v>2011.02</v>
      </c>
    </row>
    <row r="7" spans="1:34" ht="15.75" customHeight="1">
      <c r="A7" s="83"/>
      <c r="B7" s="49"/>
      <c r="C7" s="78"/>
      <c r="D7" s="49"/>
      <c r="E7" s="78"/>
      <c r="F7" s="49"/>
      <c r="G7" s="78"/>
      <c r="H7" s="49"/>
      <c r="I7" s="78"/>
      <c r="J7" s="49" t="s">
        <v>329</v>
      </c>
      <c r="K7" s="78">
        <v>2</v>
      </c>
      <c r="L7" s="49"/>
      <c r="M7" s="78"/>
      <c r="N7" s="49"/>
      <c r="O7" s="78"/>
      <c r="P7" s="49"/>
      <c r="Q7" s="78"/>
      <c r="R7" s="49" t="s">
        <v>330</v>
      </c>
      <c r="S7" s="78"/>
      <c r="T7" s="49"/>
      <c r="U7" s="78"/>
      <c r="V7" s="49" t="s">
        <v>186</v>
      </c>
      <c r="W7" s="78">
        <v>1</v>
      </c>
      <c r="X7" s="49"/>
      <c r="Y7" s="78"/>
      <c r="Z7" s="49"/>
      <c r="AA7" s="78"/>
      <c r="AB7" s="49"/>
      <c r="AC7" s="78"/>
      <c r="AD7" s="79"/>
      <c r="AE7" s="84"/>
      <c r="AF7" s="72"/>
      <c r="AH7" s="22">
        <v>2011.03</v>
      </c>
    </row>
    <row r="8" spans="1:34" ht="15.75" customHeight="1">
      <c r="A8" s="85" t="s">
        <v>19</v>
      </c>
      <c r="B8" s="49"/>
      <c r="C8" s="78"/>
      <c r="D8" s="49"/>
      <c r="E8" s="78"/>
      <c r="F8" s="49"/>
      <c r="G8" s="78"/>
      <c r="H8" s="49"/>
      <c r="I8" s="78"/>
      <c r="J8" s="49"/>
      <c r="K8" s="78"/>
      <c r="L8" s="49"/>
      <c r="M8" s="78"/>
      <c r="N8" s="49"/>
      <c r="O8" s="78"/>
      <c r="P8" s="49"/>
      <c r="Q8" s="78"/>
      <c r="R8" s="49" t="s">
        <v>332</v>
      </c>
      <c r="S8" s="78">
        <v>15</v>
      </c>
      <c r="T8" s="49"/>
      <c r="U8" s="78"/>
      <c r="V8" s="49" t="s">
        <v>187</v>
      </c>
      <c r="W8" s="78">
        <v>19</v>
      </c>
      <c r="X8" s="49"/>
      <c r="Y8" s="78"/>
      <c r="Z8" s="50"/>
      <c r="AA8" s="78"/>
      <c r="AB8" s="49"/>
      <c r="AC8" s="78"/>
      <c r="AD8" s="79"/>
      <c r="AE8" s="86" t="s">
        <v>19</v>
      </c>
      <c r="AF8" s="72"/>
      <c r="AH8" s="22">
        <v>2011.04</v>
      </c>
    </row>
    <row r="9" spans="1:34" ht="15.75" customHeight="1">
      <c r="A9" s="87" t="s">
        <v>22</v>
      </c>
      <c r="B9" s="49"/>
      <c r="C9" s="78"/>
      <c r="D9" s="49"/>
      <c r="E9" s="78"/>
      <c r="F9" s="49"/>
      <c r="G9" s="78"/>
      <c r="H9" s="49"/>
      <c r="I9" s="78"/>
      <c r="J9" s="49"/>
      <c r="K9" s="78"/>
      <c r="L9" s="49"/>
      <c r="M9" s="78"/>
      <c r="N9" s="49"/>
      <c r="O9" s="78"/>
      <c r="P9" s="49"/>
      <c r="Q9" s="78"/>
      <c r="R9" s="49" t="s">
        <v>333</v>
      </c>
      <c r="S9" s="78">
        <v>3</v>
      </c>
      <c r="T9" s="49"/>
      <c r="U9" s="78"/>
      <c r="V9" s="49" t="s">
        <v>188</v>
      </c>
      <c r="W9" s="78">
        <v>1</v>
      </c>
      <c r="X9" s="49"/>
      <c r="Y9" s="78"/>
      <c r="Z9" s="50"/>
      <c r="AA9" s="78"/>
      <c r="AB9" s="49"/>
      <c r="AC9" s="78"/>
      <c r="AD9" s="79"/>
      <c r="AE9" s="88" t="s">
        <v>22</v>
      </c>
      <c r="AF9" s="72"/>
      <c r="AH9" s="22">
        <v>2011.05</v>
      </c>
    </row>
    <row r="10" spans="1:34" ht="15.75" customHeight="1">
      <c r="A10" s="87" t="s">
        <v>24</v>
      </c>
      <c r="B10" s="49"/>
      <c r="C10" s="78"/>
      <c r="D10" s="49"/>
      <c r="E10" s="78"/>
      <c r="F10" s="49"/>
      <c r="G10" s="78"/>
      <c r="H10" s="49"/>
      <c r="I10" s="78"/>
      <c r="J10" s="49"/>
      <c r="K10" s="78"/>
      <c r="L10" s="49"/>
      <c r="M10" s="78"/>
      <c r="N10" s="49"/>
      <c r="O10" s="78"/>
      <c r="P10" s="49"/>
      <c r="Q10" s="78"/>
      <c r="R10" s="49" t="s">
        <v>334</v>
      </c>
      <c r="S10" s="78"/>
      <c r="T10" s="49"/>
      <c r="U10" s="78"/>
      <c r="V10" s="49" t="s">
        <v>189</v>
      </c>
      <c r="W10" s="78">
        <v>29</v>
      </c>
      <c r="X10" s="49"/>
      <c r="Y10" s="78"/>
      <c r="Z10" s="50"/>
      <c r="AA10" s="78"/>
      <c r="AB10" s="49"/>
      <c r="AC10" s="78"/>
      <c r="AD10" s="79"/>
      <c r="AE10" s="88" t="s">
        <v>24</v>
      </c>
      <c r="AF10" s="72"/>
      <c r="AH10" s="22">
        <v>2011.06</v>
      </c>
    </row>
    <row r="11" spans="1:34" ht="15.75" customHeight="1">
      <c r="A11" s="87" t="s">
        <v>19</v>
      </c>
      <c r="B11" s="49"/>
      <c r="C11" s="78"/>
      <c r="D11" s="49"/>
      <c r="E11" s="78"/>
      <c r="F11" s="49"/>
      <c r="G11" s="78"/>
      <c r="H11" s="49"/>
      <c r="I11" s="78"/>
      <c r="J11" s="49"/>
      <c r="K11" s="78"/>
      <c r="L11" s="49"/>
      <c r="M11" s="78"/>
      <c r="N11" s="49"/>
      <c r="O11" s="78"/>
      <c r="P11" s="49"/>
      <c r="Q11" s="78"/>
      <c r="R11" s="49" t="s">
        <v>338</v>
      </c>
      <c r="S11" s="78"/>
      <c r="T11" s="49"/>
      <c r="U11" s="78"/>
      <c r="V11" s="49" t="s">
        <v>450</v>
      </c>
      <c r="W11" s="78"/>
      <c r="X11" s="49"/>
      <c r="Y11" s="78"/>
      <c r="Z11" s="50"/>
      <c r="AA11" s="78"/>
      <c r="AB11" s="49"/>
      <c r="AC11" s="78"/>
      <c r="AD11" s="79"/>
      <c r="AE11" s="88" t="s">
        <v>19</v>
      </c>
      <c r="AF11" s="72"/>
      <c r="AH11" s="22">
        <v>2011.07</v>
      </c>
    </row>
    <row r="12" spans="1:34" ht="15.75" customHeight="1">
      <c r="A12" s="85" t="s">
        <v>26</v>
      </c>
      <c r="B12" s="49"/>
      <c r="C12" s="78"/>
      <c r="D12" s="49"/>
      <c r="E12" s="78"/>
      <c r="F12" s="49"/>
      <c r="G12" s="78"/>
      <c r="H12" s="49"/>
      <c r="I12" s="78"/>
      <c r="J12" s="49"/>
      <c r="K12" s="78"/>
      <c r="L12" s="49"/>
      <c r="M12" s="78"/>
      <c r="N12" s="49"/>
      <c r="O12" s="78"/>
      <c r="P12" s="49"/>
      <c r="Q12" s="78"/>
      <c r="R12" s="50"/>
      <c r="S12" s="78"/>
      <c r="T12" s="49"/>
      <c r="U12" s="78"/>
      <c r="V12" s="52" t="s">
        <v>190</v>
      </c>
      <c r="W12" s="78">
        <v>1</v>
      </c>
      <c r="X12" s="49"/>
      <c r="Y12" s="78"/>
      <c r="Z12" s="50"/>
      <c r="AA12" s="78"/>
      <c r="AB12" s="49"/>
      <c r="AC12" s="78"/>
      <c r="AD12" s="79"/>
      <c r="AE12" s="86" t="s">
        <v>26</v>
      </c>
      <c r="AF12" s="72"/>
      <c r="AH12" s="22">
        <v>2011.08</v>
      </c>
    </row>
    <row r="13" spans="1:34" ht="15.75" customHeight="1">
      <c r="A13" s="85"/>
      <c r="B13" s="49"/>
      <c r="C13" s="78"/>
      <c r="D13" s="49"/>
      <c r="E13" s="78"/>
      <c r="F13" s="49"/>
      <c r="G13" s="78"/>
      <c r="H13" s="49"/>
      <c r="I13" s="78"/>
      <c r="J13" s="49"/>
      <c r="K13" s="78"/>
      <c r="L13" s="49"/>
      <c r="M13" s="78"/>
      <c r="N13" s="49"/>
      <c r="O13" s="78"/>
      <c r="P13" s="49"/>
      <c r="Q13" s="78"/>
      <c r="R13" s="49"/>
      <c r="S13" s="78"/>
      <c r="T13" s="49"/>
      <c r="U13" s="78"/>
      <c r="V13" s="49" t="s">
        <v>114</v>
      </c>
      <c r="W13" s="78">
        <v>2</v>
      </c>
      <c r="X13" s="49"/>
      <c r="Y13" s="78"/>
      <c r="Z13" s="50"/>
      <c r="AA13" s="78"/>
      <c r="AB13" s="49"/>
      <c r="AC13" s="78"/>
      <c r="AD13" s="79"/>
      <c r="AE13" s="86"/>
      <c r="AF13" s="72"/>
      <c r="AH13" s="22">
        <v>2011.09</v>
      </c>
    </row>
    <row r="14" spans="1:34" ht="15.75" customHeight="1">
      <c r="A14" s="85" t="s">
        <v>29</v>
      </c>
      <c r="B14" s="49"/>
      <c r="C14" s="78"/>
      <c r="D14" s="49"/>
      <c r="E14" s="78"/>
      <c r="F14" s="49"/>
      <c r="G14" s="78"/>
      <c r="H14" s="49"/>
      <c r="I14" s="78"/>
      <c r="J14" s="49"/>
      <c r="K14" s="78"/>
      <c r="L14" s="49"/>
      <c r="M14" s="78"/>
      <c r="N14" s="49"/>
      <c r="O14" s="78"/>
      <c r="P14" s="49"/>
      <c r="Q14" s="78"/>
      <c r="R14" s="50"/>
      <c r="S14" s="78"/>
      <c r="T14" s="49"/>
      <c r="U14" s="78"/>
      <c r="V14" s="50" t="s">
        <v>287</v>
      </c>
      <c r="W14" s="78"/>
      <c r="X14" s="49"/>
      <c r="Y14" s="78"/>
      <c r="Z14" s="50"/>
      <c r="AA14" s="78"/>
      <c r="AB14" s="49"/>
      <c r="AC14" s="78"/>
      <c r="AD14" s="79"/>
      <c r="AE14" s="86" t="s">
        <v>29</v>
      </c>
      <c r="AF14" s="72"/>
      <c r="AH14" s="22">
        <v>2011.11</v>
      </c>
    </row>
    <row r="15" spans="1:34" ht="15.75" customHeight="1">
      <c r="A15" s="85" t="s">
        <v>31</v>
      </c>
      <c r="B15" s="49"/>
      <c r="C15" s="78"/>
      <c r="D15" s="49"/>
      <c r="E15" s="78"/>
      <c r="F15" s="49"/>
      <c r="G15" s="78"/>
      <c r="H15" s="49"/>
      <c r="I15" s="78"/>
      <c r="J15" s="49"/>
      <c r="K15" s="78"/>
      <c r="L15" s="49"/>
      <c r="M15" s="78"/>
      <c r="N15" s="49"/>
      <c r="O15" s="78"/>
      <c r="P15" s="49"/>
      <c r="Q15" s="78"/>
      <c r="R15" s="49"/>
      <c r="S15" s="78"/>
      <c r="T15" s="49"/>
      <c r="U15" s="78"/>
      <c r="V15" s="49" t="s">
        <v>34</v>
      </c>
      <c r="W15" s="78"/>
      <c r="X15" s="49"/>
      <c r="Y15" s="78"/>
      <c r="Z15" s="50"/>
      <c r="AA15" s="78"/>
      <c r="AB15" s="49"/>
      <c r="AC15" s="78"/>
      <c r="AD15" s="79"/>
      <c r="AE15" s="86" t="s">
        <v>31</v>
      </c>
      <c r="AF15" s="72"/>
      <c r="AH15" s="22">
        <v>2011.12</v>
      </c>
    </row>
    <row r="16" spans="1:34" ht="15.75" customHeight="1">
      <c r="A16" s="85" t="s">
        <v>33</v>
      </c>
      <c r="B16" s="49"/>
      <c r="C16" s="78"/>
      <c r="D16" s="49"/>
      <c r="E16" s="78"/>
      <c r="F16" s="49"/>
      <c r="G16" s="78"/>
      <c r="H16" s="49"/>
      <c r="I16" s="78"/>
      <c r="J16" s="49"/>
      <c r="K16" s="78"/>
      <c r="L16" s="49"/>
      <c r="M16" s="78"/>
      <c r="N16" s="49"/>
      <c r="O16" s="78"/>
      <c r="P16" s="49"/>
      <c r="Q16" s="78"/>
      <c r="R16" s="49"/>
      <c r="S16" s="78"/>
      <c r="T16" s="49"/>
      <c r="U16" s="78"/>
      <c r="V16" s="49" t="s">
        <v>504</v>
      </c>
      <c r="W16" s="78"/>
      <c r="X16" s="49"/>
      <c r="Y16" s="78"/>
      <c r="Z16" s="50"/>
      <c r="AA16" s="78"/>
      <c r="AB16" s="49"/>
      <c r="AC16" s="78"/>
      <c r="AD16" s="79"/>
      <c r="AE16" s="86" t="s">
        <v>33</v>
      </c>
      <c r="AF16" s="72"/>
    </row>
    <row r="17" spans="1:33" ht="15.75" customHeight="1">
      <c r="A17" s="85"/>
      <c r="B17" s="49"/>
      <c r="C17" s="78"/>
      <c r="D17" s="49"/>
      <c r="E17" s="78"/>
      <c r="F17" s="49"/>
      <c r="G17" s="78"/>
      <c r="H17" s="49"/>
      <c r="I17" s="78"/>
      <c r="J17" s="49"/>
      <c r="K17" s="78"/>
      <c r="L17" s="49"/>
      <c r="M17" s="78"/>
      <c r="N17" s="49"/>
      <c r="O17" s="78"/>
      <c r="P17" s="49"/>
      <c r="Q17" s="78"/>
      <c r="R17" s="49"/>
      <c r="S17" s="78"/>
      <c r="T17" s="49"/>
      <c r="U17" s="78"/>
      <c r="V17" s="49"/>
      <c r="W17" s="78"/>
      <c r="X17" s="49"/>
      <c r="Y17" s="78"/>
      <c r="Z17" s="50"/>
      <c r="AA17" s="78"/>
      <c r="AB17" s="49"/>
      <c r="AC17" s="78"/>
      <c r="AD17" s="79"/>
      <c r="AE17" s="86"/>
      <c r="AF17" s="72"/>
    </row>
    <row r="18" spans="1:33" ht="15.75" customHeight="1">
      <c r="A18" s="85"/>
      <c r="B18" s="49"/>
      <c r="C18" s="78"/>
      <c r="D18" s="49"/>
      <c r="E18" s="78"/>
      <c r="F18" s="49"/>
      <c r="G18" s="78"/>
      <c r="H18" s="49"/>
      <c r="I18" s="78"/>
      <c r="J18" s="49"/>
      <c r="K18" s="78"/>
      <c r="L18" s="49"/>
      <c r="M18" s="78"/>
      <c r="N18" s="49"/>
      <c r="O18" s="78"/>
      <c r="P18" s="49"/>
      <c r="Q18" s="78"/>
      <c r="R18" s="49"/>
      <c r="S18" s="78"/>
      <c r="T18" s="49"/>
      <c r="U18" s="78"/>
      <c r="V18" s="49"/>
      <c r="W18" s="78"/>
      <c r="X18" s="49"/>
      <c r="Y18" s="78"/>
      <c r="Z18" s="50"/>
      <c r="AA18" s="78"/>
      <c r="AB18" s="49"/>
      <c r="AC18" s="78"/>
      <c r="AD18" s="79"/>
      <c r="AE18" s="86"/>
      <c r="AF18" s="72"/>
    </row>
    <row r="19" spans="1:33" ht="15.75" customHeight="1">
      <c r="A19" s="89"/>
      <c r="B19" s="49"/>
      <c r="C19" s="78"/>
      <c r="D19" s="49"/>
      <c r="E19" s="78"/>
      <c r="F19" s="49"/>
      <c r="G19" s="78"/>
      <c r="H19" s="49"/>
      <c r="I19" s="78"/>
      <c r="J19" s="49"/>
      <c r="K19" s="78"/>
      <c r="L19" s="49"/>
      <c r="M19" s="78"/>
      <c r="N19" s="49"/>
      <c r="O19" s="78"/>
      <c r="P19" s="49"/>
      <c r="Q19" s="78"/>
      <c r="R19" s="49"/>
      <c r="S19" s="78"/>
      <c r="T19" s="49"/>
      <c r="U19" s="78"/>
      <c r="V19" s="49"/>
      <c r="W19" s="78"/>
      <c r="X19" s="49"/>
      <c r="Y19" s="78"/>
      <c r="Z19" s="50"/>
      <c r="AA19" s="78"/>
      <c r="AB19" s="49"/>
      <c r="AC19" s="78"/>
      <c r="AD19" s="79"/>
      <c r="AE19" s="90"/>
      <c r="AF19" s="72"/>
    </row>
    <row r="20" spans="1:33" ht="15.75" customHeight="1">
      <c r="A20" s="89"/>
      <c r="B20" s="49"/>
      <c r="C20" s="78"/>
      <c r="D20" s="49"/>
      <c r="E20" s="78"/>
      <c r="F20" s="49"/>
      <c r="G20" s="78"/>
      <c r="H20" s="49"/>
      <c r="I20" s="78"/>
      <c r="J20" s="49"/>
      <c r="K20" s="78"/>
      <c r="L20" s="49"/>
      <c r="M20" s="78"/>
      <c r="N20" s="49"/>
      <c r="O20" s="78"/>
      <c r="P20" s="49"/>
      <c r="Q20" s="78"/>
      <c r="R20" s="49"/>
      <c r="S20" s="78"/>
      <c r="T20" s="49"/>
      <c r="U20" s="78"/>
      <c r="V20" s="49"/>
      <c r="W20" s="78"/>
      <c r="X20" s="49"/>
      <c r="Y20" s="78"/>
      <c r="Z20" s="50"/>
      <c r="AA20" s="78"/>
      <c r="AB20" s="49"/>
      <c r="AC20" s="78"/>
      <c r="AD20" s="79"/>
      <c r="AE20" s="90"/>
      <c r="AF20" s="72"/>
    </row>
    <row r="21" spans="1:33" ht="15.75" customHeight="1">
      <c r="A21" s="89"/>
      <c r="B21" s="49"/>
      <c r="C21" s="78"/>
      <c r="D21" s="49"/>
      <c r="E21" s="78"/>
      <c r="F21" s="49"/>
      <c r="G21" s="78"/>
      <c r="H21" s="49"/>
      <c r="I21" s="78"/>
      <c r="J21" s="49"/>
      <c r="K21" s="78"/>
      <c r="L21" s="49"/>
      <c r="M21" s="78"/>
      <c r="N21" s="49"/>
      <c r="O21" s="78"/>
      <c r="P21" s="49"/>
      <c r="Q21" s="78"/>
      <c r="R21" s="49"/>
      <c r="S21" s="78"/>
      <c r="T21" s="49"/>
      <c r="U21" s="78"/>
      <c r="V21" s="72"/>
      <c r="W21" s="78"/>
      <c r="X21" s="49"/>
      <c r="Y21" s="78"/>
      <c r="Z21" s="50"/>
      <c r="AA21" s="53"/>
      <c r="AB21" s="50"/>
      <c r="AC21" s="78"/>
      <c r="AD21" s="54" t="s">
        <v>36</v>
      </c>
      <c r="AE21" s="90"/>
      <c r="AF21" s="72"/>
    </row>
    <row r="22" spans="1:33" ht="15.75" customHeight="1">
      <c r="A22" s="89"/>
      <c r="B22" s="49"/>
      <c r="C22" s="78"/>
      <c r="D22" s="49"/>
      <c r="E22" s="78"/>
      <c r="F22" s="49"/>
      <c r="G22" s="78"/>
      <c r="H22" s="49"/>
      <c r="I22" s="78"/>
      <c r="J22" s="49"/>
      <c r="K22" s="78"/>
      <c r="L22" s="49" t="s">
        <v>336</v>
      </c>
      <c r="M22" s="78"/>
      <c r="N22" s="49"/>
      <c r="O22" s="78"/>
      <c r="P22" s="49"/>
      <c r="Q22" s="78"/>
      <c r="R22" s="49"/>
      <c r="S22" s="78"/>
      <c r="T22" s="49"/>
      <c r="U22" s="78"/>
      <c r="V22" s="72"/>
      <c r="W22" s="78"/>
      <c r="X22" s="49"/>
      <c r="Y22" s="78"/>
      <c r="Z22" s="50"/>
      <c r="AA22" s="78"/>
      <c r="AB22" s="49"/>
      <c r="AC22" s="78"/>
      <c r="AD22" s="91">
        <v>326</v>
      </c>
      <c r="AE22" s="90"/>
      <c r="AF22" s="72">
        <v>3</v>
      </c>
      <c r="AG22" s="46" t="s">
        <v>473</v>
      </c>
    </row>
    <row r="23" spans="1:33" ht="15.75" customHeight="1">
      <c r="A23" s="89"/>
      <c r="B23" s="49"/>
      <c r="C23" s="78"/>
      <c r="D23" s="49"/>
      <c r="E23" s="78"/>
      <c r="F23" s="49"/>
      <c r="G23" s="78"/>
      <c r="H23" s="49"/>
      <c r="I23" s="78"/>
      <c r="J23" s="49"/>
      <c r="K23" s="78"/>
      <c r="L23" s="49" t="s">
        <v>335</v>
      </c>
      <c r="M23" s="78"/>
      <c r="N23" s="49"/>
      <c r="O23" s="78"/>
      <c r="P23" s="49"/>
      <c r="Q23" s="78"/>
      <c r="R23" s="49"/>
      <c r="S23" s="78"/>
      <c r="T23" s="49"/>
      <c r="U23" s="78"/>
      <c r="V23" s="49" t="s">
        <v>336</v>
      </c>
      <c r="W23" s="78"/>
      <c r="X23" s="49"/>
      <c r="Y23" s="78"/>
      <c r="Z23" s="50"/>
      <c r="AA23" s="78"/>
      <c r="AB23" s="49"/>
      <c r="AC23" s="78"/>
      <c r="AD23" s="54" t="s">
        <v>37</v>
      </c>
      <c r="AE23" s="90"/>
      <c r="AF23" s="72">
        <v>302</v>
      </c>
      <c r="AG23" s="46" t="s">
        <v>474</v>
      </c>
    </row>
    <row r="24" spans="1:33" ht="15.75" customHeight="1">
      <c r="A24" s="89"/>
      <c r="B24" s="49" t="s">
        <v>12</v>
      </c>
      <c r="C24" s="78"/>
      <c r="D24" s="49" t="s">
        <v>12</v>
      </c>
      <c r="E24" s="78"/>
      <c r="F24" s="49"/>
      <c r="G24" s="78"/>
      <c r="H24" s="49" t="s">
        <v>12</v>
      </c>
      <c r="I24" s="78"/>
      <c r="J24" s="49" t="s">
        <v>12</v>
      </c>
      <c r="K24" s="78"/>
      <c r="L24" s="49" t="s">
        <v>12</v>
      </c>
      <c r="M24" s="78"/>
      <c r="N24" s="49" t="s">
        <v>12</v>
      </c>
      <c r="O24" s="78"/>
      <c r="P24" s="49" t="s">
        <v>12</v>
      </c>
      <c r="Q24" s="78"/>
      <c r="R24" s="49" t="s">
        <v>12</v>
      </c>
      <c r="S24" s="78">
        <v>2</v>
      </c>
      <c r="T24" s="49" t="s">
        <v>12</v>
      </c>
      <c r="U24" s="78">
        <v>6</v>
      </c>
      <c r="V24" s="49" t="s">
        <v>12</v>
      </c>
      <c r="W24" s="78"/>
      <c r="X24" s="49"/>
      <c r="Y24" s="78"/>
      <c r="Z24" s="50" t="s">
        <v>12</v>
      </c>
      <c r="AA24" s="53">
        <v>43</v>
      </c>
      <c r="AB24" s="49" t="s">
        <v>12</v>
      </c>
      <c r="AC24" s="78">
        <v>7</v>
      </c>
      <c r="AD24" s="93">
        <f>IF(ISERROR(AD25/AD22),"",AD25/AD22)</f>
        <v>1.0030674846625767</v>
      </c>
      <c r="AE24" s="90"/>
      <c r="AF24" s="72">
        <v>22</v>
      </c>
      <c r="AG24" s="46" t="s">
        <v>475</v>
      </c>
    </row>
    <row r="25" spans="1:33" ht="15.75" customHeight="1">
      <c r="A25" s="94" t="s">
        <v>38</v>
      </c>
      <c r="B25" s="55" t="s">
        <v>39</v>
      </c>
      <c r="C25" s="95">
        <f>SUBTOTAL(9,C5:C24)</f>
        <v>0</v>
      </c>
      <c r="D25" s="55" t="s">
        <v>436</v>
      </c>
      <c r="E25" s="95">
        <f>SUBTOTAL(9,E5:E24)</f>
        <v>0</v>
      </c>
      <c r="F25" s="55" t="s">
        <v>40</v>
      </c>
      <c r="G25" s="95">
        <f>SUBTOTAL(9,G5:G24)</f>
        <v>50</v>
      </c>
      <c r="H25" s="55" t="s">
        <v>41</v>
      </c>
      <c r="I25" s="95">
        <f>SUBTOTAL(9,I5:I24)</f>
        <v>0</v>
      </c>
      <c r="J25" s="55" t="s">
        <v>42</v>
      </c>
      <c r="K25" s="95">
        <f>SUBTOTAL(9,K5:K24)</f>
        <v>86</v>
      </c>
      <c r="L25" s="55" t="s">
        <v>43</v>
      </c>
      <c r="M25" s="95">
        <f>SUBTOTAL(9,M5:M24)</f>
        <v>1</v>
      </c>
      <c r="N25" s="55" t="s">
        <v>44</v>
      </c>
      <c r="O25" s="95">
        <f>SUBTOTAL(9,O5:O24)</f>
        <v>0</v>
      </c>
      <c r="P25" s="55" t="s">
        <v>45</v>
      </c>
      <c r="Q25" s="95">
        <f>SUBTOTAL(9,Q5:Q24)</f>
        <v>37</v>
      </c>
      <c r="R25" s="55" t="s">
        <v>46</v>
      </c>
      <c r="S25" s="95">
        <f>SUBTOTAL(9,S5:S24)</f>
        <v>20</v>
      </c>
      <c r="T25" s="55" t="s">
        <v>47</v>
      </c>
      <c r="U25" s="95">
        <f>SUBTOTAL(9,U5:U24)</f>
        <v>6</v>
      </c>
      <c r="V25" s="55" t="s">
        <v>48</v>
      </c>
      <c r="W25" s="95">
        <f>SUBTOTAL(9,W5:W24)</f>
        <v>74</v>
      </c>
      <c r="X25" s="55" t="s">
        <v>278</v>
      </c>
      <c r="Y25" s="95">
        <f>SUBTOTAL(9,Y5:Y24)</f>
        <v>3</v>
      </c>
      <c r="Z25" s="55" t="s">
        <v>49</v>
      </c>
      <c r="AA25" s="95">
        <f>SUBTOTAL(9,AA5:AA24)</f>
        <v>43</v>
      </c>
      <c r="AB25" s="55" t="s">
        <v>50</v>
      </c>
      <c r="AC25" s="95">
        <f>SUBTOTAL(9,AC5:AC24)</f>
        <v>7</v>
      </c>
      <c r="AD25" s="96">
        <f>SUM(B25:AC25)</f>
        <v>327</v>
      </c>
      <c r="AE25" s="97" t="s">
        <v>38</v>
      </c>
      <c r="AF25" s="98">
        <f>SUM(AF21:AF24)</f>
        <v>327</v>
      </c>
    </row>
    <row r="26" spans="1:33" ht="15.75" customHeight="1">
      <c r="A26" s="89"/>
      <c r="B26" s="49"/>
      <c r="C26" s="78"/>
      <c r="D26" s="49"/>
      <c r="E26" s="78"/>
      <c r="F26" s="49"/>
      <c r="G26" s="78"/>
      <c r="H26" s="49"/>
      <c r="I26" s="78"/>
      <c r="J26" s="49"/>
      <c r="K26" s="78"/>
      <c r="L26" s="49"/>
      <c r="M26" s="78"/>
      <c r="N26" s="49"/>
      <c r="O26" s="78"/>
      <c r="P26" s="49"/>
      <c r="Q26" s="78"/>
      <c r="R26" s="49"/>
      <c r="S26" s="78"/>
      <c r="T26" s="49"/>
      <c r="U26" s="78"/>
      <c r="V26" s="49"/>
      <c r="W26" s="78"/>
      <c r="X26" s="49"/>
      <c r="Y26" s="78"/>
      <c r="Z26" s="50"/>
      <c r="AA26" s="78"/>
      <c r="AB26" s="49"/>
      <c r="AC26" s="78"/>
      <c r="AD26" s="79"/>
      <c r="AE26" s="90"/>
      <c r="AF26" s="72"/>
    </row>
    <row r="27" spans="1:33" s="8" customFormat="1" ht="15.75" customHeight="1">
      <c r="A27" s="85" t="s">
        <v>51</v>
      </c>
      <c r="B27" s="49"/>
      <c r="C27" s="78"/>
      <c r="D27" s="49"/>
      <c r="E27" s="78"/>
      <c r="F27" s="49" t="s">
        <v>18</v>
      </c>
      <c r="G27" s="78">
        <v>100</v>
      </c>
      <c r="H27" s="49"/>
      <c r="I27" s="78"/>
      <c r="J27" s="49" t="s">
        <v>315</v>
      </c>
      <c r="K27" s="78">
        <v>99</v>
      </c>
      <c r="L27" s="49" t="s">
        <v>323</v>
      </c>
      <c r="M27" s="78"/>
      <c r="N27" s="49"/>
      <c r="O27" s="78"/>
      <c r="P27" s="49" t="s">
        <v>324</v>
      </c>
      <c r="Q27" s="78">
        <v>57</v>
      </c>
      <c r="R27" s="49" t="s">
        <v>328</v>
      </c>
      <c r="S27" s="78">
        <v>4</v>
      </c>
      <c r="T27" s="49"/>
      <c r="U27" s="78"/>
      <c r="V27" s="49" t="s">
        <v>187</v>
      </c>
      <c r="W27" s="78">
        <v>9</v>
      </c>
      <c r="X27" s="49" t="s">
        <v>326</v>
      </c>
      <c r="Y27" s="78">
        <v>24</v>
      </c>
      <c r="Z27" s="50"/>
      <c r="AA27" s="78"/>
      <c r="AB27" s="49"/>
      <c r="AC27" s="78"/>
      <c r="AD27" s="79"/>
      <c r="AE27" s="86" t="s">
        <v>51</v>
      </c>
      <c r="AF27" s="98"/>
    </row>
    <row r="28" spans="1:33" ht="15.75" customHeight="1">
      <c r="A28" s="85" t="s">
        <v>52</v>
      </c>
      <c r="B28" s="49"/>
      <c r="C28" s="78"/>
      <c r="D28" s="49"/>
      <c r="E28" s="78"/>
      <c r="F28" s="49"/>
      <c r="G28" s="78"/>
      <c r="H28" s="49"/>
      <c r="I28" s="78"/>
      <c r="J28" s="49" t="s">
        <v>322</v>
      </c>
      <c r="K28" s="78">
        <v>77</v>
      </c>
      <c r="L28" s="49"/>
      <c r="M28" s="78"/>
      <c r="N28" s="49"/>
      <c r="O28" s="78"/>
      <c r="P28" s="49" t="s">
        <v>327</v>
      </c>
      <c r="Q28" s="78">
        <v>51</v>
      </c>
      <c r="R28" s="49" t="s">
        <v>332</v>
      </c>
      <c r="S28" s="78">
        <v>2</v>
      </c>
      <c r="T28" s="49"/>
      <c r="U28" s="78"/>
      <c r="V28" s="49" t="s">
        <v>189</v>
      </c>
      <c r="W28" s="78">
        <v>18</v>
      </c>
      <c r="X28" s="49"/>
      <c r="Y28" s="78"/>
      <c r="Z28" s="50"/>
      <c r="AA28" s="78"/>
      <c r="AB28" s="49"/>
      <c r="AC28" s="78"/>
      <c r="AD28" s="79"/>
      <c r="AE28" s="86" t="s">
        <v>52</v>
      </c>
      <c r="AF28" s="72"/>
    </row>
    <row r="29" spans="1:33" ht="15.75" customHeight="1">
      <c r="A29" s="85" t="s">
        <v>53</v>
      </c>
      <c r="B29" s="49"/>
      <c r="C29" s="78"/>
      <c r="D29" s="49"/>
      <c r="E29" s="78"/>
      <c r="F29" s="49"/>
      <c r="G29" s="78"/>
      <c r="H29" s="49"/>
      <c r="I29" s="78"/>
      <c r="J29" s="49" t="s">
        <v>329</v>
      </c>
      <c r="K29" s="78">
        <v>5</v>
      </c>
      <c r="L29" s="49"/>
      <c r="M29" s="78"/>
      <c r="N29" s="49"/>
      <c r="O29" s="78"/>
      <c r="P29" s="49"/>
      <c r="Q29" s="78"/>
      <c r="R29" s="49"/>
      <c r="S29" s="78"/>
      <c r="T29" s="49"/>
      <c r="U29" s="78"/>
      <c r="V29" s="49"/>
      <c r="W29" s="78"/>
      <c r="X29" s="49"/>
      <c r="Y29" s="78"/>
      <c r="Z29" s="50"/>
      <c r="AA29" s="78"/>
      <c r="AB29" s="49"/>
      <c r="AC29" s="78"/>
      <c r="AD29" s="54" t="s">
        <v>54</v>
      </c>
      <c r="AE29" s="86" t="s">
        <v>53</v>
      </c>
      <c r="AF29" s="72"/>
    </row>
    <row r="30" spans="1:33" ht="15.75" customHeight="1">
      <c r="A30" s="85" t="s">
        <v>55</v>
      </c>
      <c r="B30" s="49"/>
      <c r="C30" s="78"/>
      <c r="D30" s="49"/>
      <c r="E30" s="78"/>
      <c r="F30" s="49"/>
      <c r="G30" s="78"/>
      <c r="H30" s="49"/>
      <c r="I30" s="78"/>
      <c r="J30" s="49"/>
      <c r="K30" s="78"/>
      <c r="L30" s="49"/>
      <c r="M30" s="78"/>
      <c r="N30" s="49"/>
      <c r="O30" s="78"/>
      <c r="P30" s="49"/>
      <c r="Q30" s="78"/>
      <c r="R30" s="49"/>
      <c r="S30" s="78"/>
      <c r="T30" s="49"/>
      <c r="U30" s="78"/>
      <c r="V30" s="49"/>
      <c r="W30" s="78"/>
      <c r="X30" s="49"/>
      <c r="Y30" s="78"/>
      <c r="Z30" s="50"/>
      <c r="AA30" s="78"/>
      <c r="AB30" s="49"/>
      <c r="AC30" s="78"/>
      <c r="AD30" s="91">
        <v>567</v>
      </c>
      <c r="AE30" s="86" t="s">
        <v>55</v>
      </c>
      <c r="AF30" s="72"/>
    </row>
    <row r="31" spans="1:33" ht="15.75" customHeight="1">
      <c r="A31" s="85" t="s">
        <v>56</v>
      </c>
      <c r="B31" s="49"/>
      <c r="C31" s="78"/>
      <c r="D31" s="49"/>
      <c r="E31" s="78"/>
      <c r="F31" s="49"/>
      <c r="G31" s="78"/>
      <c r="H31" s="49"/>
      <c r="I31" s="78"/>
      <c r="J31" s="49"/>
      <c r="K31" s="78"/>
      <c r="L31" s="49"/>
      <c r="M31" s="78"/>
      <c r="N31" s="49" t="s">
        <v>492</v>
      </c>
      <c r="O31" s="78">
        <v>14</v>
      </c>
      <c r="P31" s="49"/>
      <c r="Q31" s="78"/>
      <c r="R31" s="49"/>
      <c r="S31" s="78"/>
      <c r="T31" s="49"/>
      <c r="U31" s="78"/>
      <c r="V31" s="49" t="s">
        <v>337</v>
      </c>
      <c r="W31" s="78"/>
      <c r="X31" s="49"/>
      <c r="Y31" s="78"/>
      <c r="Z31" s="50"/>
      <c r="AA31" s="78"/>
      <c r="AB31" s="49"/>
      <c r="AC31" s="78"/>
      <c r="AD31" s="54" t="s">
        <v>57</v>
      </c>
      <c r="AE31" s="86" t="s">
        <v>56</v>
      </c>
      <c r="AF31" s="72"/>
    </row>
    <row r="32" spans="1:33" ht="15.75" customHeight="1">
      <c r="A32" s="89"/>
      <c r="B32" s="49" t="s">
        <v>12</v>
      </c>
      <c r="C32" s="78"/>
      <c r="D32" s="49" t="s">
        <v>12</v>
      </c>
      <c r="E32" s="78"/>
      <c r="F32" s="49"/>
      <c r="G32" s="78"/>
      <c r="H32" s="49" t="s">
        <v>12</v>
      </c>
      <c r="I32" s="78"/>
      <c r="J32" s="49"/>
      <c r="K32" s="78"/>
      <c r="L32" s="49"/>
      <c r="M32" s="78"/>
      <c r="N32" s="49" t="s">
        <v>12</v>
      </c>
      <c r="O32" s="78"/>
      <c r="P32" s="49"/>
      <c r="Q32" s="78"/>
      <c r="R32" s="49" t="s">
        <v>12</v>
      </c>
      <c r="S32" s="78"/>
      <c r="T32" s="49" t="s">
        <v>12</v>
      </c>
      <c r="U32" s="78"/>
      <c r="V32" s="49" t="s">
        <v>12</v>
      </c>
      <c r="W32" s="78"/>
      <c r="X32" s="49"/>
      <c r="Y32" s="78"/>
      <c r="Z32" s="50" t="s">
        <v>12</v>
      </c>
      <c r="AA32" s="78">
        <v>29</v>
      </c>
      <c r="AB32" s="49" t="s">
        <v>12</v>
      </c>
      <c r="AC32" s="78">
        <v>6</v>
      </c>
      <c r="AD32" s="93">
        <f>IF(ISERROR(AD33/AD30),"",AD33/AD30)</f>
        <v>0.87301587301587302</v>
      </c>
      <c r="AE32" s="90"/>
      <c r="AF32" s="72"/>
    </row>
    <row r="33" spans="1:32" ht="15.75" customHeight="1">
      <c r="A33" s="94" t="s">
        <v>58</v>
      </c>
      <c r="B33" s="55" t="s">
        <v>39</v>
      </c>
      <c r="C33" s="95">
        <f>SUBTOTAL(9,C26:C32)</f>
        <v>0</v>
      </c>
      <c r="D33" s="55" t="s">
        <v>436</v>
      </c>
      <c r="E33" s="95">
        <f>SUBTOTAL(9,E26:E32)</f>
        <v>0</v>
      </c>
      <c r="F33" s="55" t="s">
        <v>40</v>
      </c>
      <c r="G33" s="95">
        <f>SUBTOTAL(9,G26:G32)</f>
        <v>100</v>
      </c>
      <c r="H33" s="55" t="s">
        <v>41</v>
      </c>
      <c r="I33" s="95">
        <f>SUBTOTAL(9,I26:I32)</f>
        <v>0</v>
      </c>
      <c r="J33" s="55" t="s">
        <v>42</v>
      </c>
      <c r="K33" s="95">
        <f>SUBTOTAL(9,K26:K32)</f>
        <v>181</v>
      </c>
      <c r="L33" s="55" t="s">
        <v>43</v>
      </c>
      <c r="M33" s="95">
        <f>SUBTOTAL(9,M26:M32)</f>
        <v>0</v>
      </c>
      <c r="N33" s="55" t="s">
        <v>44</v>
      </c>
      <c r="O33" s="95">
        <f>SUBTOTAL(9,O26:O32)</f>
        <v>14</v>
      </c>
      <c r="P33" s="55" t="s">
        <v>45</v>
      </c>
      <c r="Q33" s="95">
        <f>SUBTOTAL(9,Q26:Q32)</f>
        <v>108</v>
      </c>
      <c r="R33" s="55" t="s">
        <v>46</v>
      </c>
      <c r="S33" s="95">
        <f>SUBTOTAL(9,S26:S32)</f>
        <v>6</v>
      </c>
      <c r="T33" s="55" t="s">
        <v>47</v>
      </c>
      <c r="U33" s="95">
        <f>SUBTOTAL(9,U26:U32)</f>
        <v>0</v>
      </c>
      <c r="V33" s="55" t="s">
        <v>48</v>
      </c>
      <c r="W33" s="95">
        <f>SUBTOTAL(9,W26:W32)</f>
        <v>27</v>
      </c>
      <c r="X33" s="55" t="s">
        <v>278</v>
      </c>
      <c r="Y33" s="95">
        <f>SUBTOTAL(9,Y26:Y32)</f>
        <v>24</v>
      </c>
      <c r="Z33" s="55" t="s">
        <v>49</v>
      </c>
      <c r="AA33" s="95">
        <f>SUBTOTAL(9,AA26:AA32)</f>
        <v>29</v>
      </c>
      <c r="AB33" s="55" t="s">
        <v>50</v>
      </c>
      <c r="AC33" s="95">
        <f>SUBTOTAL(9,AC26:AC32)</f>
        <v>6</v>
      </c>
      <c r="AD33" s="96">
        <f>SUM(B33:AC33)</f>
        <v>495</v>
      </c>
      <c r="AE33" s="97" t="s">
        <v>58</v>
      </c>
      <c r="AF33" s="72"/>
    </row>
    <row r="34" spans="1:32" ht="15.75" customHeight="1">
      <c r="A34" s="99"/>
      <c r="B34" s="49"/>
      <c r="C34" s="78"/>
      <c r="D34" s="49"/>
      <c r="E34" s="78"/>
      <c r="F34" s="49"/>
      <c r="G34" s="78"/>
      <c r="H34" s="49"/>
      <c r="I34" s="78"/>
      <c r="J34" s="49"/>
      <c r="K34" s="78"/>
      <c r="L34" s="49"/>
      <c r="M34" s="78"/>
      <c r="N34" s="49"/>
      <c r="O34" s="78"/>
      <c r="P34" s="49"/>
      <c r="Q34" s="78"/>
      <c r="R34" s="49"/>
      <c r="S34" s="78"/>
      <c r="T34" s="49"/>
      <c r="U34" s="78"/>
      <c r="V34" s="49"/>
      <c r="W34" s="78"/>
      <c r="X34" s="49"/>
      <c r="Y34" s="78"/>
      <c r="Z34" s="50"/>
      <c r="AA34" s="78"/>
      <c r="AB34" s="49"/>
      <c r="AC34" s="78"/>
      <c r="AD34" s="54" t="s">
        <v>59</v>
      </c>
      <c r="AE34" s="100"/>
      <c r="AF34" s="72"/>
    </row>
    <row r="35" spans="1:32" s="8" customFormat="1" ht="15.75" customHeight="1">
      <c r="A35" s="85" t="s">
        <v>60</v>
      </c>
      <c r="B35" s="49"/>
      <c r="C35" s="78"/>
      <c r="D35" s="49"/>
      <c r="E35" s="78"/>
      <c r="F35" s="49" t="s">
        <v>18</v>
      </c>
      <c r="G35" s="78">
        <v>13</v>
      </c>
      <c r="H35" s="49"/>
      <c r="I35" s="78"/>
      <c r="J35" s="49" t="s">
        <v>315</v>
      </c>
      <c r="K35" s="78">
        <v>13</v>
      </c>
      <c r="L35" s="49"/>
      <c r="M35" s="78"/>
      <c r="N35" s="49"/>
      <c r="O35" s="78"/>
      <c r="P35" s="49" t="s">
        <v>324</v>
      </c>
      <c r="Q35" s="78">
        <v>2</v>
      </c>
      <c r="R35" s="49" t="s">
        <v>338</v>
      </c>
      <c r="S35" s="78">
        <v>3</v>
      </c>
      <c r="T35" s="49"/>
      <c r="U35" s="78"/>
      <c r="V35" s="49" t="s">
        <v>186</v>
      </c>
      <c r="W35" s="78"/>
      <c r="X35" s="49"/>
      <c r="Y35" s="78"/>
      <c r="Z35" s="50"/>
      <c r="AA35" s="78"/>
      <c r="AB35" s="49"/>
      <c r="AC35" s="78"/>
      <c r="AD35" s="91">
        <v>46</v>
      </c>
      <c r="AE35" s="86" t="s">
        <v>60</v>
      </c>
      <c r="AF35" s="98"/>
    </row>
    <row r="36" spans="1:32" s="8" customFormat="1" ht="15.75" customHeight="1">
      <c r="A36" s="85" t="s">
        <v>62</v>
      </c>
      <c r="B36" s="49"/>
      <c r="C36" s="78"/>
      <c r="D36" s="49"/>
      <c r="E36" s="78"/>
      <c r="F36" s="49"/>
      <c r="G36" s="78"/>
      <c r="H36" s="49"/>
      <c r="I36" s="78"/>
      <c r="J36" s="49"/>
      <c r="K36" s="78"/>
      <c r="L36" s="49"/>
      <c r="M36" s="78"/>
      <c r="N36" s="49"/>
      <c r="O36" s="78"/>
      <c r="P36" s="49" t="s">
        <v>339</v>
      </c>
      <c r="Q36" s="78">
        <v>3</v>
      </c>
      <c r="R36" s="49"/>
      <c r="S36" s="78"/>
      <c r="T36" s="49"/>
      <c r="U36" s="78"/>
      <c r="V36" s="49" t="s">
        <v>189</v>
      </c>
      <c r="W36" s="78"/>
      <c r="X36" s="49"/>
      <c r="Y36" s="78"/>
      <c r="Z36" s="50"/>
      <c r="AA36" s="78"/>
      <c r="AB36" s="49" t="s">
        <v>472</v>
      </c>
      <c r="AC36" s="78">
        <v>1</v>
      </c>
      <c r="AD36" s="54" t="s">
        <v>61</v>
      </c>
      <c r="AE36" s="86" t="s">
        <v>62</v>
      </c>
      <c r="AF36" s="98"/>
    </row>
    <row r="37" spans="1:32" ht="15.75" customHeight="1">
      <c r="A37" s="85" t="s">
        <v>63</v>
      </c>
      <c r="B37" s="49"/>
      <c r="C37" s="78"/>
      <c r="D37" s="49"/>
      <c r="E37" s="78"/>
      <c r="F37" s="49"/>
      <c r="G37" s="78"/>
      <c r="H37" s="49"/>
      <c r="I37" s="78"/>
      <c r="J37" s="49"/>
      <c r="K37" s="78"/>
      <c r="L37" s="49"/>
      <c r="M37" s="78"/>
      <c r="N37" s="49"/>
      <c r="O37" s="78"/>
      <c r="P37" s="49"/>
      <c r="Q37" s="78"/>
      <c r="R37" s="49"/>
      <c r="S37" s="78"/>
      <c r="T37" s="49"/>
      <c r="U37" s="78"/>
      <c r="V37" s="49"/>
      <c r="W37" s="78"/>
      <c r="X37" s="49"/>
      <c r="Y37" s="78"/>
      <c r="Z37" s="50" t="s">
        <v>12</v>
      </c>
      <c r="AA37" s="78"/>
      <c r="AB37" s="49" t="s">
        <v>12</v>
      </c>
      <c r="AC37" s="78"/>
      <c r="AD37" s="93">
        <f>IF(ISERROR(AD38/AD35),"",AD38/AD35)</f>
        <v>0.76086956521739135</v>
      </c>
      <c r="AE37" s="86" t="s">
        <v>63</v>
      </c>
      <c r="AF37" s="72"/>
    </row>
    <row r="38" spans="1:32" ht="15.75" customHeight="1">
      <c r="A38" s="94" t="s">
        <v>64</v>
      </c>
      <c r="B38" s="55" t="s">
        <v>39</v>
      </c>
      <c r="C38" s="95">
        <f>SUBTOTAL(9,C35:C37)</f>
        <v>0</v>
      </c>
      <c r="D38" s="55" t="s">
        <v>436</v>
      </c>
      <c r="E38" s="95">
        <f>SUBTOTAL(9,E35:E37)</f>
        <v>0</v>
      </c>
      <c r="F38" s="55" t="s">
        <v>40</v>
      </c>
      <c r="G38" s="95">
        <f>SUBTOTAL(9,G35:G37)</f>
        <v>13</v>
      </c>
      <c r="H38" s="55" t="s">
        <v>41</v>
      </c>
      <c r="I38" s="95">
        <f>SUBTOTAL(9,I35:I37)</f>
        <v>0</v>
      </c>
      <c r="J38" s="55" t="s">
        <v>42</v>
      </c>
      <c r="K38" s="95">
        <f>SUBTOTAL(9,K35:K37)</f>
        <v>13</v>
      </c>
      <c r="L38" s="55" t="s">
        <v>43</v>
      </c>
      <c r="M38" s="95">
        <f>SUBTOTAL(9,M35:M37)</f>
        <v>0</v>
      </c>
      <c r="N38" s="55" t="s">
        <v>44</v>
      </c>
      <c r="O38" s="95">
        <f>SUBTOTAL(9,O35:O37)</f>
        <v>0</v>
      </c>
      <c r="P38" s="55" t="s">
        <v>45</v>
      </c>
      <c r="Q38" s="95">
        <f>SUBTOTAL(9,Q35:Q37)</f>
        <v>5</v>
      </c>
      <c r="R38" s="55" t="s">
        <v>46</v>
      </c>
      <c r="S38" s="95">
        <f>SUBTOTAL(9,S35:S37)</f>
        <v>3</v>
      </c>
      <c r="T38" s="55" t="s">
        <v>47</v>
      </c>
      <c r="U38" s="95">
        <f>SUBTOTAL(9,U35:U37)</f>
        <v>0</v>
      </c>
      <c r="V38" s="55" t="s">
        <v>48</v>
      </c>
      <c r="W38" s="95">
        <f>SUBTOTAL(9,W35:W37)</f>
        <v>0</v>
      </c>
      <c r="X38" s="55" t="s">
        <v>278</v>
      </c>
      <c r="Y38" s="95">
        <f>SUBTOTAL(9,Y35:Y37)</f>
        <v>0</v>
      </c>
      <c r="Z38" s="55" t="s">
        <v>49</v>
      </c>
      <c r="AA38" s="95">
        <f>SUBTOTAL(9,AA35:AA37)</f>
        <v>0</v>
      </c>
      <c r="AB38" s="55" t="s">
        <v>50</v>
      </c>
      <c r="AC38" s="95">
        <f>SUBTOTAL(9,AC35:AC37)</f>
        <v>1</v>
      </c>
      <c r="AD38" s="96">
        <f>SUM(B38:AC38)</f>
        <v>35</v>
      </c>
      <c r="AE38" s="97" t="s">
        <v>64</v>
      </c>
      <c r="AF38" s="72"/>
    </row>
    <row r="39" spans="1:32" ht="15.75" customHeight="1">
      <c r="A39" s="89"/>
      <c r="B39" s="49"/>
      <c r="C39" s="78"/>
      <c r="D39" s="49"/>
      <c r="E39" s="78"/>
      <c r="F39" s="49"/>
      <c r="G39" s="78"/>
      <c r="H39" s="49"/>
      <c r="I39" s="78"/>
      <c r="J39" s="49"/>
      <c r="K39" s="78"/>
      <c r="L39" s="49"/>
      <c r="M39" s="78"/>
      <c r="N39" s="49"/>
      <c r="O39" s="78"/>
      <c r="P39" s="49"/>
      <c r="Q39" s="78"/>
      <c r="R39" s="49"/>
      <c r="S39" s="78"/>
      <c r="T39" s="49"/>
      <c r="U39" s="78"/>
      <c r="V39" s="49"/>
      <c r="W39" s="78"/>
      <c r="X39" s="49"/>
      <c r="Y39" s="78"/>
      <c r="Z39" s="50"/>
      <c r="AA39" s="78"/>
      <c r="AB39" s="49"/>
      <c r="AC39" s="78"/>
      <c r="AD39" s="79"/>
      <c r="AE39" s="90"/>
      <c r="AF39" s="72"/>
    </row>
    <row r="40" spans="1:32" s="8" customFormat="1" ht="15.75" customHeight="1">
      <c r="A40" s="85"/>
      <c r="B40" s="49"/>
      <c r="C40" s="78"/>
      <c r="D40" s="49"/>
      <c r="E40" s="78"/>
      <c r="F40" s="49" t="s">
        <v>18</v>
      </c>
      <c r="G40" s="78">
        <v>6</v>
      </c>
      <c r="H40" s="49"/>
      <c r="I40" s="78"/>
      <c r="J40" s="49" t="s">
        <v>322</v>
      </c>
      <c r="K40" s="78">
        <v>38</v>
      </c>
      <c r="L40" s="49" t="s">
        <v>323</v>
      </c>
      <c r="M40" s="78">
        <v>7</v>
      </c>
      <c r="N40" s="49"/>
      <c r="O40" s="78"/>
      <c r="P40" s="49" t="s">
        <v>327</v>
      </c>
      <c r="Q40" s="78">
        <v>27</v>
      </c>
      <c r="R40" s="49" t="s">
        <v>325</v>
      </c>
      <c r="S40" s="78">
        <v>19</v>
      </c>
      <c r="T40" s="49"/>
      <c r="U40" s="78"/>
      <c r="V40" s="49" t="s">
        <v>187</v>
      </c>
      <c r="W40" s="78">
        <v>29</v>
      </c>
      <c r="X40" s="49" t="s">
        <v>326</v>
      </c>
      <c r="Y40" s="78">
        <v>1</v>
      </c>
      <c r="Z40" s="50"/>
      <c r="AA40" s="78"/>
      <c r="AB40" s="49"/>
      <c r="AC40" s="78"/>
      <c r="AD40" s="79"/>
      <c r="AE40" s="86"/>
      <c r="AF40" s="98"/>
    </row>
    <row r="41" spans="1:32" ht="15.75" customHeight="1">
      <c r="A41" s="85" t="s">
        <v>65</v>
      </c>
      <c r="B41" s="49"/>
      <c r="C41" s="78"/>
      <c r="D41" s="49"/>
      <c r="E41" s="78"/>
      <c r="F41" s="49"/>
      <c r="G41" s="78"/>
      <c r="H41" s="49"/>
      <c r="I41" s="78"/>
      <c r="J41" s="49" t="s">
        <v>329</v>
      </c>
      <c r="K41" s="78">
        <v>5</v>
      </c>
      <c r="L41" s="49"/>
      <c r="M41" s="78"/>
      <c r="N41" s="49"/>
      <c r="O41" s="78"/>
      <c r="P41" s="49"/>
      <c r="Q41" s="78"/>
      <c r="R41" s="49" t="s">
        <v>328</v>
      </c>
      <c r="S41" s="78">
        <v>12</v>
      </c>
      <c r="T41" s="49"/>
      <c r="U41" s="78"/>
      <c r="V41" s="49" t="s">
        <v>189</v>
      </c>
      <c r="W41" s="78">
        <v>232</v>
      </c>
      <c r="X41" s="49"/>
      <c r="Y41" s="78"/>
      <c r="Z41" s="50"/>
      <c r="AA41" s="78"/>
      <c r="AB41" s="49"/>
      <c r="AC41" s="78"/>
      <c r="AD41" s="79"/>
      <c r="AE41" s="86" t="s">
        <v>65</v>
      </c>
      <c r="AF41" s="72"/>
    </row>
    <row r="42" spans="1:32" ht="15.75" customHeight="1">
      <c r="A42" s="85" t="s">
        <v>66</v>
      </c>
      <c r="B42" s="49"/>
      <c r="C42" s="78"/>
      <c r="D42" s="49"/>
      <c r="E42" s="78"/>
      <c r="F42" s="49"/>
      <c r="G42" s="78"/>
      <c r="H42" s="49"/>
      <c r="I42" s="78"/>
      <c r="J42" s="49"/>
      <c r="K42" s="78"/>
      <c r="L42" s="49"/>
      <c r="M42" s="78"/>
      <c r="N42" s="49"/>
      <c r="O42" s="78"/>
      <c r="P42" s="49"/>
      <c r="Q42" s="78"/>
      <c r="R42" s="49" t="s">
        <v>332</v>
      </c>
      <c r="S42" s="78">
        <v>54</v>
      </c>
      <c r="T42" s="49"/>
      <c r="U42" s="78"/>
      <c r="V42" s="49" t="s">
        <v>340</v>
      </c>
      <c r="W42" s="78">
        <v>273</v>
      </c>
      <c r="X42" s="49"/>
      <c r="Y42" s="78"/>
      <c r="Z42" s="50"/>
      <c r="AA42" s="78"/>
      <c r="AB42" s="49"/>
      <c r="AC42" s="78"/>
      <c r="AD42" s="79"/>
      <c r="AE42" s="86" t="s">
        <v>66</v>
      </c>
      <c r="AF42" s="72"/>
    </row>
    <row r="43" spans="1:32" ht="15.75" customHeight="1">
      <c r="A43" s="85" t="s">
        <v>53</v>
      </c>
      <c r="B43" s="49"/>
      <c r="C43" s="78"/>
      <c r="D43" s="49"/>
      <c r="E43" s="78"/>
      <c r="F43" s="49"/>
      <c r="G43" s="78"/>
      <c r="H43" s="49"/>
      <c r="I43" s="78"/>
      <c r="J43" s="49"/>
      <c r="K43" s="78"/>
      <c r="L43" s="49"/>
      <c r="M43" s="78"/>
      <c r="N43" s="49"/>
      <c r="O43" s="78"/>
      <c r="P43" s="49"/>
      <c r="Q43" s="78"/>
      <c r="R43" s="49" t="s">
        <v>334</v>
      </c>
      <c r="S43" s="78">
        <v>54</v>
      </c>
      <c r="T43" s="49"/>
      <c r="U43" s="78"/>
      <c r="V43" s="49"/>
      <c r="W43" s="78"/>
      <c r="X43" s="49"/>
      <c r="Y43" s="78"/>
      <c r="Z43" s="50"/>
      <c r="AA43" s="78"/>
      <c r="AB43" s="49"/>
      <c r="AC43" s="78"/>
      <c r="AD43" s="79"/>
      <c r="AE43" s="86" t="s">
        <v>53</v>
      </c>
      <c r="AF43" s="72"/>
    </row>
    <row r="44" spans="1:32" ht="15.75" customHeight="1">
      <c r="A44" s="85" t="s">
        <v>55</v>
      </c>
      <c r="B44" s="49"/>
      <c r="C44" s="78"/>
      <c r="D44" s="49"/>
      <c r="E44" s="78"/>
      <c r="F44" s="49"/>
      <c r="G44" s="78"/>
      <c r="H44" s="49"/>
      <c r="I44" s="78"/>
      <c r="J44" s="49"/>
      <c r="K44" s="78"/>
      <c r="L44" s="49"/>
      <c r="M44" s="78"/>
      <c r="N44" s="49"/>
      <c r="O44" s="78"/>
      <c r="P44" s="49"/>
      <c r="Q44" s="78"/>
      <c r="R44" s="49"/>
      <c r="S44" s="78"/>
      <c r="T44" s="49"/>
      <c r="U44" s="78"/>
      <c r="V44" s="49"/>
      <c r="W44" s="78"/>
      <c r="X44" s="49"/>
      <c r="Y44" s="78"/>
      <c r="Z44" s="50"/>
      <c r="AA44" s="78"/>
      <c r="AB44" s="49"/>
      <c r="AC44" s="78"/>
      <c r="AD44" s="79"/>
      <c r="AE44" s="86" t="s">
        <v>55</v>
      </c>
      <c r="AF44" s="72"/>
    </row>
    <row r="45" spans="1:32" ht="15.75" customHeight="1">
      <c r="A45" s="85" t="s">
        <v>67</v>
      </c>
      <c r="B45" s="49"/>
      <c r="C45" s="78"/>
      <c r="D45" s="49"/>
      <c r="E45" s="78"/>
      <c r="F45" s="49"/>
      <c r="G45" s="78"/>
      <c r="H45" s="49"/>
      <c r="I45" s="78"/>
      <c r="J45" s="49"/>
      <c r="K45" s="78"/>
      <c r="L45" s="49"/>
      <c r="M45" s="78"/>
      <c r="N45" s="49"/>
      <c r="O45" s="78"/>
      <c r="P45" s="49"/>
      <c r="Q45" s="78"/>
      <c r="R45" s="49"/>
      <c r="S45" s="78"/>
      <c r="T45" s="49"/>
      <c r="U45" s="78"/>
      <c r="V45" s="49"/>
      <c r="W45" s="78"/>
      <c r="X45" s="49"/>
      <c r="Y45" s="78"/>
      <c r="Z45" s="50"/>
      <c r="AA45" s="78"/>
      <c r="AB45" s="49"/>
      <c r="AC45" s="78"/>
      <c r="AD45" s="79"/>
      <c r="AE45" s="86" t="s">
        <v>67</v>
      </c>
      <c r="AF45" s="72"/>
    </row>
    <row r="46" spans="1:32" ht="15.75" customHeight="1">
      <c r="A46" s="89"/>
      <c r="B46" s="49"/>
      <c r="C46" s="78"/>
      <c r="D46" s="49"/>
      <c r="E46" s="78"/>
      <c r="F46" s="49"/>
      <c r="G46" s="78"/>
      <c r="H46" s="49"/>
      <c r="I46" s="78"/>
      <c r="J46" s="49"/>
      <c r="K46" s="78"/>
      <c r="L46" s="49"/>
      <c r="M46" s="78"/>
      <c r="N46" s="49"/>
      <c r="O46" s="78"/>
      <c r="P46" s="49"/>
      <c r="Q46" s="78"/>
      <c r="R46" s="49"/>
      <c r="S46" s="78"/>
      <c r="T46" s="49"/>
      <c r="U46" s="78"/>
      <c r="V46" s="49"/>
      <c r="W46" s="78"/>
      <c r="X46" s="49"/>
      <c r="Y46" s="78"/>
      <c r="Z46" s="50"/>
      <c r="AA46" s="78"/>
      <c r="AB46" s="49"/>
      <c r="AC46" s="78"/>
      <c r="AD46" s="54" t="s">
        <v>69</v>
      </c>
      <c r="AE46" s="90"/>
      <c r="AF46" s="72"/>
    </row>
    <row r="47" spans="1:32" ht="15.75" customHeight="1">
      <c r="A47" s="89"/>
      <c r="B47" s="49"/>
      <c r="C47" s="78"/>
      <c r="D47" s="49"/>
      <c r="E47" s="78"/>
      <c r="F47" s="49"/>
      <c r="G47" s="78"/>
      <c r="H47" s="49"/>
      <c r="I47" s="78"/>
      <c r="J47" s="49"/>
      <c r="K47" s="78"/>
      <c r="L47" s="49"/>
      <c r="M47" s="78"/>
      <c r="N47" s="49"/>
      <c r="O47" s="78"/>
      <c r="P47" s="49"/>
      <c r="Q47" s="78"/>
      <c r="R47" s="49"/>
      <c r="S47" s="78"/>
      <c r="T47" s="49"/>
      <c r="U47" s="78"/>
      <c r="V47" s="49" t="s">
        <v>337</v>
      </c>
      <c r="W47" s="78"/>
      <c r="X47" s="49"/>
      <c r="Y47" s="78"/>
      <c r="Z47" s="50"/>
      <c r="AA47" s="78"/>
      <c r="AB47" s="49"/>
      <c r="AC47" s="78"/>
      <c r="AD47" s="91">
        <v>801</v>
      </c>
      <c r="AE47" s="90"/>
      <c r="AF47" s="72"/>
    </row>
    <row r="48" spans="1:32" ht="15.75" customHeight="1">
      <c r="A48" s="89"/>
      <c r="B48" s="49" t="s">
        <v>336</v>
      </c>
      <c r="C48" s="78"/>
      <c r="D48" s="49"/>
      <c r="E48" s="78"/>
      <c r="F48" s="49"/>
      <c r="G48" s="78"/>
      <c r="H48" s="49"/>
      <c r="I48" s="78"/>
      <c r="J48" s="49"/>
      <c r="K48" s="78"/>
      <c r="L48" s="49"/>
      <c r="M48" s="78"/>
      <c r="N48" s="49"/>
      <c r="O48" s="78"/>
      <c r="P48" s="49"/>
      <c r="Q48" s="78"/>
      <c r="R48" s="49"/>
      <c r="S48" s="78"/>
      <c r="T48" s="49"/>
      <c r="U48" s="78"/>
      <c r="V48" s="49" t="s">
        <v>12</v>
      </c>
      <c r="W48" s="78"/>
      <c r="X48" s="49"/>
      <c r="Y48" s="78"/>
      <c r="Z48" s="50" t="s">
        <v>317</v>
      </c>
      <c r="AA48" s="78"/>
      <c r="AB48" s="50" t="s">
        <v>317</v>
      </c>
      <c r="AC48" s="78"/>
      <c r="AD48" s="54" t="s">
        <v>70</v>
      </c>
      <c r="AE48" s="90"/>
      <c r="AF48" s="72"/>
    </row>
    <row r="49" spans="1:32" ht="15.75" customHeight="1">
      <c r="A49" s="89"/>
      <c r="B49" s="49" t="s">
        <v>12</v>
      </c>
      <c r="C49" s="78"/>
      <c r="D49" s="49" t="s">
        <v>12</v>
      </c>
      <c r="E49" s="78"/>
      <c r="F49" s="49"/>
      <c r="G49" s="78"/>
      <c r="H49" s="49" t="s">
        <v>12</v>
      </c>
      <c r="I49" s="78"/>
      <c r="J49" s="49" t="s">
        <v>12</v>
      </c>
      <c r="K49" s="78">
        <v>2</v>
      </c>
      <c r="L49" s="49" t="s">
        <v>336</v>
      </c>
      <c r="M49" s="78"/>
      <c r="N49" s="49" t="s">
        <v>12</v>
      </c>
      <c r="O49" s="78"/>
      <c r="P49" s="49"/>
      <c r="Q49" s="78"/>
      <c r="R49" s="49"/>
      <c r="S49" s="78"/>
      <c r="T49" s="49" t="s">
        <v>12</v>
      </c>
      <c r="U49" s="78"/>
      <c r="V49" s="49" t="s">
        <v>336</v>
      </c>
      <c r="W49" s="78">
        <v>1</v>
      </c>
      <c r="X49" s="49"/>
      <c r="Y49" s="78"/>
      <c r="Z49" s="50" t="s">
        <v>12</v>
      </c>
      <c r="AA49" s="78">
        <v>1</v>
      </c>
      <c r="AB49" s="49" t="s">
        <v>12</v>
      </c>
      <c r="AC49" s="78"/>
      <c r="AD49" s="93">
        <f>IF(ISERROR(AD50/AD47),"",AD50/AD47)</f>
        <v>0.95006242197253432</v>
      </c>
      <c r="AE49" s="90"/>
      <c r="AF49" s="72"/>
    </row>
    <row r="50" spans="1:32" ht="15.75" customHeight="1">
      <c r="A50" s="94" t="s">
        <v>71</v>
      </c>
      <c r="B50" s="55" t="s">
        <v>39</v>
      </c>
      <c r="C50" s="95">
        <f>SUBTOTAL(9,C39:C49)</f>
        <v>0</v>
      </c>
      <c r="D50" s="55" t="s">
        <v>436</v>
      </c>
      <c r="E50" s="95">
        <f>SUBTOTAL(9,E39:E49)</f>
        <v>0</v>
      </c>
      <c r="F50" s="55" t="s">
        <v>40</v>
      </c>
      <c r="G50" s="95">
        <f>SUBTOTAL(9,G39:G49)</f>
        <v>6</v>
      </c>
      <c r="H50" s="55" t="s">
        <v>41</v>
      </c>
      <c r="I50" s="95">
        <f>SUBTOTAL(9,I39:I49)</f>
        <v>0</v>
      </c>
      <c r="J50" s="55" t="s">
        <v>42</v>
      </c>
      <c r="K50" s="95">
        <f>SUBTOTAL(9,K39:K49)</f>
        <v>45</v>
      </c>
      <c r="L50" s="55" t="s">
        <v>43</v>
      </c>
      <c r="M50" s="95">
        <f>SUBTOTAL(9,M39:M49)</f>
        <v>7</v>
      </c>
      <c r="N50" s="55" t="s">
        <v>44</v>
      </c>
      <c r="O50" s="95">
        <f>SUBTOTAL(9,O39:O49)</f>
        <v>0</v>
      </c>
      <c r="P50" s="55" t="s">
        <v>45</v>
      </c>
      <c r="Q50" s="95">
        <f>SUBTOTAL(9,Q39:Q49)</f>
        <v>27</v>
      </c>
      <c r="R50" s="55" t="s">
        <v>46</v>
      </c>
      <c r="S50" s="95">
        <f>SUBTOTAL(9,S39:S49)</f>
        <v>139</v>
      </c>
      <c r="T50" s="55" t="s">
        <v>47</v>
      </c>
      <c r="U50" s="95">
        <f>SUBTOTAL(9,U39:U49)</f>
        <v>0</v>
      </c>
      <c r="V50" s="55" t="s">
        <v>48</v>
      </c>
      <c r="W50" s="95">
        <f>SUBTOTAL(9,W39:W49)</f>
        <v>535</v>
      </c>
      <c r="X50" s="55" t="s">
        <v>278</v>
      </c>
      <c r="Y50" s="95">
        <f>SUBTOTAL(9,Y39:Y49)</f>
        <v>1</v>
      </c>
      <c r="Z50" s="55" t="s">
        <v>49</v>
      </c>
      <c r="AA50" s="95">
        <f>SUBTOTAL(9,AA39:AA49)</f>
        <v>1</v>
      </c>
      <c r="AB50" s="55" t="s">
        <v>50</v>
      </c>
      <c r="AC50" s="95">
        <f>SUBTOTAL(9,AC39:AC49)</f>
        <v>0</v>
      </c>
      <c r="AD50" s="96">
        <f>SUM(B50:AC50)</f>
        <v>761</v>
      </c>
      <c r="AE50" s="97" t="s">
        <v>71</v>
      </c>
      <c r="AF50" s="72"/>
    </row>
    <row r="51" spans="1:32" ht="15.75" customHeight="1">
      <c r="A51" s="89"/>
      <c r="B51" s="49"/>
      <c r="C51" s="78"/>
      <c r="D51" s="49"/>
      <c r="E51" s="78"/>
      <c r="F51" s="49"/>
      <c r="G51" s="78"/>
      <c r="H51" s="49"/>
      <c r="I51" s="78"/>
      <c r="J51" s="49"/>
      <c r="K51" s="78"/>
      <c r="L51" s="49"/>
      <c r="M51" s="78"/>
      <c r="N51" s="49"/>
      <c r="O51" s="78"/>
      <c r="P51" s="49"/>
      <c r="Q51" s="78"/>
      <c r="R51" s="49"/>
      <c r="S51" s="78"/>
      <c r="T51" s="49"/>
      <c r="U51" s="78"/>
      <c r="V51" s="50"/>
      <c r="W51" s="78"/>
      <c r="X51" s="49"/>
      <c r="Y51" s="78"/>
      <c r="Z51" s="50"/>
      <c r="AA51" s="78"/>
      <c r="AB51" s="49"/>
      <c r="AC51" s="78"/>
      <c r="AD51" s="79"/>
      <c r="AE51" s="90"/>
      <c r="AF51" s="72"/>
    </row>
    <row r="52" spans="1:32" s="8" customFormat="1" ht="15.75" customHeight="1">
      <c r="A52" s="85"/>
      <c r="B52" s="49" t="s">
        <v>440</v>
      </c>
      <c r="C52" s="78"/>
      <c r="D52" s="50" t="s">
        <v>342</v>
      </c>
      <c r="E52" s="78">
        <v>10</v>
      </c>
      <c r="F52" s="49"/>
      <c r="G52" s="78"/>
      <c r="H52" s="50" t="s">
        <v>375</v>
      </c>
      <c r="I52" s="78"/>
      <c r="J52" s="49"/>
      <c r="K52" s="78"/>
      <c r="L52" s="50" t="s">
        <v>463</v>
      </c>
      <c r="M52" s="78">
        <v>50</v>
      </c>
      <c r="N52" s="49" t="s">
        <v>343</v>
      </c>
      <c r="O52" s="78"/>
      <c r="P52" s="49"/>
      <c r="Q52" s="78"/>
      <c r="R52" s="49" t="s">
        <v>344</v>
      </c>
      <c r="S52" s="78">
        <v>4</v>
      </c>
      <c r="T52" s="49" t="s">
        <v>496</v>
      </c>
      <c r="U52" s="78"/>
      <c r="V52" s="58">
        <v>86</v>
      </c>
      <c r="W52" s="50">
        <v>46</v>
      </c>
      <c r="X52" s="49"/>
      <c r="Y52" s="78"/>
      <c r="Z52" s="50"/>
      <c r="AA52" s="78"/>
      <c r="AB52" s="49" t="s">
        <v>346</v>
      </c>
      <c r="AC52" s="78">
        <v>26</v>
      </c>
      <c r="AD52" s="79"/>
      <c r="AE52" s="86"/>
      <c r="AF52" s="98"/>
    </row>
    <row r="53" spans="1:32" ht="15.75" customHeight="1">
      <c r="A53" s="85"/>
      <c r="B53" s="49"/>
      <c r="C53" s="78"/>
      <c r="D53" s="49" t="s">
        <v>347</v>
      </c>
      <c r="E53" s="78">
        <v>5</v>
      </c>
      <c r="F53" s="49"/>
      <c r="G53" s="78"/>
      <c r="H53" s="49" t="s">
        <v>495</v>
      </c>
      <c r="I53" s="78"/>
      <c r="J53" s="49"/>
      <c r="K53" s="78"/>
      <c r="L53" s="50" t="s">
        <v>304</v>
      </c>
      <c r="M53" s="78">
        <v>68</v>
      </c>
      <c r="N53" s="49" t="s">
        <v>348</v>
      </c>
      <c r="O53" s="78">
        <v>20</v>
      </c>
      <c r="P53" s="49"/>
      <c r="Q53" s="78"/>
      <c r="R53" s="49" t="s">
        <v>449</v>
      </c>
      <c r="S53" s="78">
        <v>12</v>
      </c>
      <c r="T53" s="57" t="s">
        <v>345</v>
      </c>
      <c r="U53" s="78">
        <v>55</v>
      </c>
      <c r="V53" s="52" t="s">
        <v>468</v>
      </c>
      <c r="W53" s="78"/>
      <c r="X53" s="49"/>
      <c r="Y53" s="78"/>
      <c r="Z53" s="50"/>
      <c r="AA53" s="78"/>
      <c r="AB53" s="49" t="s">
        <v>349</v>
      </c>
      <c r="AC53" s="78">
        <v>137</v>
      </c>
      <c r="AD53" s="79"/>
      <c r="AE53" s="86"/>
      <c r="AF53" s="72"/>
    </row>
    <row r="54" spans="1:32" ht="15.75" customHeight="1">
      <c r="A54" s="89"/>
      <c r="B54" s="49"/>
      <c r="C54" s="78"/>
      <c r="D54" s="49" t="s">
        <v>350</v>
      </c>
      <c r="E54" s="78">
        <v>29</v>
      </c>
      <c r="F54" s="49"/>
      <c r="G54" s="78"/>
      <c r="H54" s="49" t="s">
        <v>351</v>
      </c>
      <c r="I54" s="78">
        <v>219</v>
      </c>
      <c r="J54" s="49"/>
      <c r="K54" s="78"/>
      <c r="L54" s="49" t="s">
        <v>454</v>
      </c>
      <c r="M54" s="78">
        <v>34</v>
      </c>
      <c r="N54" s="49" t="s">
        <v>434</v>
      </c>
      <c r="O54" s="78">
        <v>60</v>
      </c>
      <c r="P54" s="49"/>
      <c r="Q54" s="78"/>
      <c r="R54" s="49" t="s">
        <v>330</v>
      </c>
      <c r="S54" s="78">
        <v>77</v>
      </c>
      <c r="T54" s="49" t="s">
        <v>455</v>
      </c>
      <c r="U54" s="78">
        <v>4</v>
      </c>
      <c r="V54" s="52" t="s">
        <v>356</v>
      </c>
      <c r="W54" s="78">
        <v>6</v>
      </c>
      <c r="X54" s="49"/>
      <c r="Y54" s="78"/>
      <c r="Z54" s="50"/>
      <c r="AA54" s="78"/>
      <c r="AB54" s="50" t="s">
        <v>354</v>
      </c>
      <c r="AC54" s="78">
        <v>82</v>
      </c>
      <c r="AD54" s="79"/>
      <c r="AE54" s="90"/>
      <c r="AF54" s="72"/>
    </row>
    <row r="55" spans="1:32" ht="15.75" customHeight="1">
      <c r="A55" s="85" t="s">
        <v>72</v>
      </c>
      <c r="B55" s="49"/>
      <c r="C55" s="78"/>
      <c r="D55" s="49" t="s">
        <v>470</v>
      </c>
      <c r="E55" s="78">
        <v>112</v>
      </c>
      <c r="F55" s="49"/>
      <c r="G55" s="78"/>
      <c r="H55" s="49" t="s">
        <v>459</v>
      </c>
      <c r="I55" s="78">
        <v>94</v>
      </c>
      <c r="J55" s="49"/>
      <c r="K55" s="78"/>
      <c r="L55" s="49" t="s">
        <v>464</v>
      </c>
      <c r="M55" s="78"/>
      <c r="N55" s="50" t="s">
        <v>508</v>
      </c>
      <c r="O55" s="78"/>
      <c r="P55" s="49"/>
      <c r="Q55" s="78"/>
      <c r="R55" s="49" t="s">
        <v>353</v>
      </c>
      <c r="S55" s="78">
        <v>5</v>
      </c>
      <c r="T55" s="59"/>
      <c r="U55" s="78"/>
      <c r="V55" s="49" t="s">
        <v>509</v>
      </c>
      <c r="W55" s="53">
        <v>19</v>
      </c>
      <c r="X55" s="49"/>
      <c r="Y55" s="78"/>
      <c r="Z55" s="50"/>
      <c r="AA55" s="78"/>
      <c r="AB55" s="49" t="s">
        <v>357</v>
      </c>
      <c r="AC55" s="78">
        <v>1</v>
      </c>
      <c r="AD55" s="79"/>
      <c r="AE55" s="86" t="s">
        <v>72</v>
      </c>
      <c r="AF55" s="72"/>
    </row>
    <row r="56" spans="1:32" ht="15.75" customHeight="1">
      <c r="A56" s="85"/>
      <c r="B56" s="49"/>
      <c r="C56" s="78"/>
      <c r="D56" s="49" t="s">
        <v>452</v>
      </c>
      <c r="E56" s="78"/>
      <c r="F56" s="49"/>
      <c r="G56" s="78"/>
      <c r="H56" s="49" t="s">
        <v>263</v>
      </c>
      <c r="I56" s="78"/>
      <c r="J56" s="49"/>
      <c r="K56" s="78"/>
      <c r="L56" s="49" t="s">
        <v>498</v>
      </c>
      <c r="M56" s="78">
        <v>35</v>
      </c>
      <c r="N56" s="50" t="s">
        <v>352</v>
      </c>
      <c r="O56" s="78">
        <v>101</v>
      </c>
      <c r="P56" s="49"/>
      <c r="Q56" s="78"/>
      <c r="R56" s="49" t="s">
        <v>332</v>
      </c>
      <c r="S56" s="78">
        <v>5</v>
      </c>
      <c r="T56" s="49"/>
      <c r="U56" s="78"/>
      <c r="V56" s="57" t="s">
        <v>412</v>
      </c>
      <c r="W56" s="78">
        <v>7</v>
      </c>
      <c r="X56" s="49"/>
      <c r="Y56" s="78"/>
      <c r="Z56" s="50"/>
      <c r="AA56" s="78"/>
      <c r="AB56" s="49" t="s">
        <v>359</v>
      </c>
      <c r="AC56" s="78">
        <v>21</v>
      </c>
      <c r="AD56" s="79"/>
      <c r="AE56" s="86"/>
      <c r="AF56" s="72"/>
    </row>
    <row r="57" spans="1:32" ht="15.75" customHeight="1">
      <c r="A57" s="85" t="s">
        <v>52</v>
      </c>
      <c r="B57" s="49"/>
      <c r="C57" s="78"/>
      <c r="D57" s="59" t="s">
        <v>355</v>
      </c>
      <c r="E57" s="50">
        <v>247</v>
      </c>
      <c r="F57" s="49"/>
      <c r="G57" s="78"/>
      <c r="H57" s="49" t="s">
        <v>364</v>
      </c>
      <c r="I57" s="78">
        <v>85</v>
      </c>
      <c r="J57" s="49"/>
      <c r="K57" s="78"/>
      <c r="L57" s="49" t="s">
        <v>467</v>
      </c>
      <c r="M57" s="78">
        <v>7</v>
      </c>
      <c r="N57" s="50" t="s">
        <v>500</v>
      </c>
      <c r="O57" s="78"/>
      <c r="P57" s="49"/>
      <c r="Q57" s="78"/>
      <c r="R57" s="49" t="s">
        <v>365</v>
      </c>
      <c r="S57" s="78">
        <v>2</v>
      </c>
      <c r="T57" s="50"/>
      <c r="U57" s="78"/>
      <c r="V57" s="49" t="s">
        <v>370</v>
      </c>
      <c r="W57" s="78">
        <v>15</v>
      </c>
      <c r="X57" s="49"/>
      <c r="Y57" s="78"/>
      <c r="Z57" s="50"/>
      <c r="AA57" s="78"/>
      <c r="AB57" s="49" t="s">
        <v>361</v>
      </c>
      <c r="AC57" s="78">
        <v>215</v>
      </c>
      <c r="AD57" s="79"/>
      <c r="AE57" s="86" t="s">
        <v>52</v>
      </c>
      <c r="AF57" s="72"/>
    </row>
    <row r="58" spans="1:32" ht="15.75" customHeight="1">
      <c r="A58" s="85"/>
      <c r="B58" s="49"/>
      <c r="C58" s="78"/>
      <c r="D58" s="49" t="s">
        <v>358</v>
      </c>
      <c r="E58" s="78">
        <v>85</v>
      </c>
      <c r="F58" s="49"/>
      <c r="G58" s="78"/>
      <c r="H58" s="49" t="s">
        <v>367</v>
      </c>
      <c r="I58" s="78">
        <v>332</v>
      </c>
      <c r="J58" s="49"/>
      <c r="K58" s="78"/>
      <c r="L58" s="49" t="s">
        <v>499</v>
      </c>
      <c r="M58" s="53"/>
      <c r="N58" s="50"/>
      <c r="O58" s="78"/>
      <c r="P58" s="49"/>
      <c r="Q58" s="78"/>
      <c r="R58" s="50" t="s">
        <v>333</v>
      </c>
      <c r="S58" s="78">
        <v>329</v>
      </c>
      <c r="T58" s="49"/>
      <c r="U58" s="78"/>
      <c r="V58" s="57" t="s">
        <v>373</v>
      </c>
      <c r="W58" s="78"/>
      <c r="X58" s="49"/>
      <c r="Y58" s="78"/>
      <c r="Z58" s="50"/>
      <c r="AA58" s="78"/>
      <c r="AB58" s="49" t="s">
        <v>363</v>
      </c>
      <c r="AC58" s="78">
        <v>85</v>
      </c>
      <c r="AD58" s="79"/>
      <c r="AE58" s="86"/>
      <c r="AF58" s="72"/>
    </row>
    <row r="59" spans="1:32" ht="15.75" customHeight="1">
      <c r="A59" s="85" t="s">
        <v>78</v>
      </c>
      <c r="B59" s="49"/>
      <c r="C59" s="78"/>
      <c r="D59" s="49" t="s">
        <v>360</v>
      </c>
      <c r="E59" s="78">
        <v>17</v>
      </c>
      <c r="F59" s="49"/>
      <c r="G59" s="78"/>
      <c r="H59" s="49" t="s">
        <v>371</v>
      </c>
      <c r="I59" s="78">
        <v>3</v>
      </c>
      <c r="J59" s="49"/>
      <c r="K59" s="78"/>
      <c r="L59" s="49" t="s">
        <v>465</v>
      </c>
      <c r="M59" s="78">
        <v>56</v>
      </c>
      <c r="N59" s="50"/>
      <c r="O59" s="78"/>
      <c r="P59" s="49"/>
      <c r="Q59" s="78"/>
      <c r="R59" s="49" t="s">
        <v>248</v>
      </c>
      <c r="S59" s="78">
        <v>144</v>
      </c>
      <c r="T59" s="49"/>
      <c r="U59" s="78"/>
      <c r="V59" s="57" t="s">
        <v>458</v>
      </c>
      <c r="W59" s="78">
        <v>2</v>
      </c>
      <c r="X59" s="49"/>
      <c r="Y59" s="78"/>
      <c r="Z59" s="50"/>
      <c r="AA59" s="78"/>
      <c r="AB59" s="49" t="s">
        <v>366</v>
      </c>
      <c r="AC59" s="78">
        <v>74</v>
      </c>
      <c r="AD59" s="79"/>
      <c r="AE59" s="86" t="s">
        <v>78</v>
      </c>
      <c r="AF59" s="72"/>
    </row>
    <row r="60" spans="1:32" ht="15.75" customHeight="1">
      <c r="A60" s="85"/>
      <c r="B60" s="49"/>
      <c r="C60" s="78"/>
      <c r="D60" s="49"/>
      <c r="E60" s="78"/>
      <c r="F60" s="49"/>
      <c r="G60" s="78"/>
      <c r="H60" s="49" t="s">
        <v>247</v>
      </c>
      <c r="I60" s="78">
        <v>97</v>
      </c>
      <c r="J60" s="49"/>
      <c r="K60" s="78"/>
      <c r="L60" s="49" t="s">
        <v>362</v>
      </c>
      <c r="M60" s="78">
        <v>30</v>
      </c>
      <c r="N60" s="50"/>
      <c r="O60" s="78"/>
      <c r="P60" s="49"/>
      <c r="Q60" s="78"/>
      <c r="R60" s="49" t="s">
        <v>372</v>
      </c>
      <c r="S60" s="78">
        <v>26</v>
      </c>
      <c r="T60" s="49"/>
      <c r="U60" s="78"/>
      <c r="V60" s="49" t="s">
        <v>488</v>
      </c>
      <c r="W60" s="53">
        <v>80</v>
      </c>
      <c r="X60" s="49"/>
      <c r="Y60" s="78"/>
      <c r="Z60" s="50"/>
      <c r="AA60" s="78"/>
      <c r="AB60" s="49" t="s">
        <v>368</v>
      </c>
      <c r="AC60" s="78">
        <v>2</v>
      </c>
      <c r="AD60" s="79"/>
      <c r="AE60" s="86"/>
      <c r="AF60" s="72"/>
    </row>
    <row r="61" spans="1:32" ht="15.75" customHeight="1">
      <c r="A61" s="85" t="s">
        <v>81</v>
      </c>
      <c r="B61" s="49"/>
      <c r="C61" s="78"/>
      <c r="D61" s="49"/>
      <c r="E61" s="78"/>
      <c r="F61" s="49"/>
      <c r="G61" s="78"/>
      <c r="H61" s="49" t="s">
        <v>524</v>
      </c>
      <c r="I61" s="78">
        <v>1</v>
      </c>
      <c r="J61" s="49"/>
      <c r="K61" s="78"/>
      <c r="L61" s="49"/>
      <c r="M61" s="78"/>
      <c r="N61" s="49"/>
      <c r="O61" s="78"/>
      <c r="P61" s="49"/>
      <c r="Q61" s="78"/>
      <c r="R61" s="49" t="s">
        <v>376</v>
      </c>
      <c r="S61" s="78">
        <v>9</v>
      </c>
      <c r="T61" s="49"/>
      <c r="U61" s="78"/>
      <c r="V61" s="49" t="s">
        <v>377</v>
      </c>
      <c r="W61" s="78">
        <v>3</v>
      </c>
      <c r="X61" s="49"/>
      <c r="Y61" s="78"/>
      <c r="Z61" s="50"/>
      <c r="AA61" s="78"/>
      <c r="AB61" s="49" t="s">
        <v>369</v>
      </c>
      <c r="AC61" s="78">
        <v>3</v>
      </c>
      <c r="AD61" s="79"/>
      <c r="AE61" s="86" t="s">
        <v>81</v>
      </c>
      <c r="AF61" s="72"/>
    </row>
    <row r="62" spans="1:32" ht="15.75" customHeight="1">
      <c r="A62" s="85"/>
      <c r="B62" s="49"/>
      <c r="C62" s="78"/>
      <c r="D62" s="49"/>
      <c r="E62" s="78"/>
      <c r="F62" s="49"/>
      <c r="G62" s="78"/>
      <c r="H62" s="49"/>
      <c r="I62" s="78"/>
      <c r="J62" s="49"/>
      <c r="K62" s="78"/>
      <c r="L62" s="50"/>
      <c r="M62" s="78"/>
      <c r="N62" s="49"/>
      <c r="O62" s="78"/>
      <c r="P62" s="49"/>
      <c r="Q62" s="78"/>
      <c r="R62" s="49"/>
      <c r="S62" s="78"/>
      <c r="T62" s="49"/>
      <c r="U62" s="78"/>
      <c r="V62" s="50" t="s">
        <v>494</v>
      </c>
      <c r="W62" s="78">
        <v>1</v>
      </c>
      <c r="X62" s="49"/>
      <c r="Y62" s="78"/>
      <c r="Z62" s="50"/>
      <c r="AA62" s="78"/>
      <c r="AB62" s="49" t="s">
        <v>374</v>
      </c>
      <c r="AC62" s="78">
        <v>3</v>
      </c>
      <c r="AD62" s="79"/>
      <c r="AE62" s="86"/>
      <c r="AF62" s="72"/>
    </row>
    <row r="63" spans="1:32" ht="15.75" customHeight="1">
      <c r="A63" s="85" t="s">
        <v>85</v>
      </c>
      <c r="B63" s="49"/>
      <c r="C63" s="78"/>
      <c r="D63" s="49"/>
      <c r="E63" s="78"/>
      <c r="F63" s="49"/>
      <c r="G63" s="78"/>
      <c r="H63" s="49"/>
      <c r="I63" s="78"/>
      <c r="J63" s="50"/>
      <c r="K63" s="78"/>
      <c r="L63" s="49"/>
      <c r="M63" s="78"/>
      <c r="N63" s="49"/>
      <c r="O63" s="78"/>
      <c r="P63" s="49"/>
      <c r="Q63" s="78"/>
      <c r="R63" s="49"/>
      <c r="S63" s="78"/>
      <c r="T63" s="49"/>
      <c r="U63" s="78"/>
      <c r="V63" s="50" t="s">
        <v>487</v>
      </c>
      <c r="W63" s="53">
        <v>14</v>
      </c>
      <c r="X63" s="49"/>
      <c r="Y63" s="78"/>
      <c r="Z63" s="50"/>
      <c r="AA63" s="78"/>
      <c r="AB63" s="49" t="s">
        <v>378</v>
      </c>
      <c r="AC63" s="78">
        <v>1</v>
      </c>
      <c r="AD63" s="79"/>
      <c r="AE63" s="86" t="s">
        <v>85</v>
      </c>
      <c r="AF63" s="72"/>
    </row>
    <row r="64" spans="1:32" ht="15.75" customHeight="1">
      <c r="A64" s="89"/>
      <c r="B64" s="49"/>
      <c r="C64" s="78"/>
      <c r="D64" s="49"/>
      <c r="E64" s="78"/>
      <c r="F64" s="49"/>
      <c r="G64" s="78"/>
      <c r="H64" s="49"/>
      <c r="I64" s="78"/>
      <c r="J64" s="49"/>
      <c r="K64" s="78"/>
      <c r="L64" s="49"/>
      <c r="M64" s="78"/>
      <c r="N64" s="49"/>
      <c r="O64" s="78"/>
      <c r="P64" s="49"/>
      <c r="Q64" s="78"/>
      <c r="R64" s="49"/>
      <c r="S64" s="78"/>
      <c r="T64" s="49"/>
      <c r="U64" s="78"/>
      <c r="V64" s="50" t="s">
        <v>380</v>
      </c>
      <c r="W64" s="78">
        <v>2</v>
      </c>
      <c r="X64" s="49"/>
      <c r="Y64" s="78"/>
      <c r="Z64" s="50"/>
      <c r="AA64" s="78"/>
      <c r="AB64" s="49" t="s">
        <v>379</v>
      </c>
      <c r="AC64" s="78"/>
      <c r="AD64" s="79"/>
      <c r="AE64" s="90"/>
      <c r="AF64" s="72"/>
    </row>
    <row r="65" spans="1:32" ht="15.75" customHeight="1">
      <c r="A65" s="89"/>
      <c r="B65" s="49"/>
      <c r="C65" s="78"/>
      <c r="D65" s="49"/>
      <c r="E65" s="78"/>
      <c r="F65" s="49"/>
      <c r="G65" s="78"/>
      <c r="H65" s="49"/>
      <c r="I65" s="78"/>
      <c r="J65" s="49"/>
      <c r="K65" s="78"/>
      <c r="L65" s="49"/>
      <c r="M65" s="78"/>
      <c r="N65" s="49"/>
      <c r="O65" s="78"/>
      <c r="P65" s="49"/>
      <c r="Q65" s="78"/>
      <c r="R65" s="49"/>
      <c r="S65" s="78"/>
      <c r="T65" s="49"/>
      <c r="U65" s="78"/>
      <c r="V65" s="49" t="s">
        <v>382</v>
      </c>
      <c r="W65" s="78">
        <v>2</v>
      </c>
      <c r="X65" s="49"/>
      <c r="Y65" s="78"/>
      <c r="Z65" s="50"/>
      <c r="AA65" s="78"/>
      <c r="AB65" s="49" t="s">
        <v>381</v>
      </c>
      <c r="AC65" s="78"/>
      <c r="AD65" s="79"/>
      <c r="AE65" s="90"/>
      <c r="AF65" s="72"/>
    </row>
    <row r="66" spans="1:32" ht="15.75" customHeight="1">
      <c r="A66" s="89"/>
      <c r="B66" s="49"/>
      <c r="C66" s="78"/>
      <c r="D66" s="49"/>
      <c r="E66" s="78"/>
      <c r="F66" s="49"/>
      <c r="G66" s="78"/>
      <c r="H66" s="49"/>
      <c r="I66" s="78"/>
      <c r="J66" s="49"/>
      <c r="K66" s="78"/>
      <c r="L66" s="49"/>
      <c r="M66" s="78"/>
      <c r="N66" s="49"/>
      <c r="O66" s="78"/>
      <c r="P66" s="49"/>
      <c r="Q66" s="78"/>
      <c r="R66" s="50"/>
      <c r="S66" s="78"/>
      <c r="T66" s="49"/>
      <c r="U66" s="78"/>
      <c r="V66" s="49" t="s">
        <v>446</v>
      </c>
      <c r="W66" s="271">
        <v>8</v>
      </c>
      <c r="X66" s="49"/>
      <c r="Y66" s="78"/>
      <c r="Z66" s="50"/>
      <c r="AA66" s="78"/>
      <c r="AB66" s="49" t="s">
        <v>383</v>
      </c>
      <c r="AC66" s="78">
        <v>61</v>
      </c>
      <c r="AD66" s="79"/>
      <c r="AE66" s="90"/>
      <c r="AF66" s="72"/>
    </row>
    <row r="67" spans="1:32" ht="15.75" customHeight="1">
      <c r="A67" s="89"/>
      <c r="B67" s="49"/>
      <c r="C67" s="78"/>
      <c r="D67" s="49"/>
      <c r="E67" s="78"/>
      <c r="F67" s="49"/>
      <c r="G67" s="78"/>
      <c r="H67" s="49"/>
      <c r="I67" s="78"/>
      <c r="J67" s="49"/>
      <c r="K67" s="78"/>
      <c r="L67" s="49"/>
      <c r="M67" s="78"/>
      <c r="N67" s="49"/>
      <c r="O67" s="78"/>
      <c r="P67" s="49"/>
      <c r="Q67" s="78"/>
      <c r="R67" s="49"/>
      <c r="S67" s="78"/>
      <c r="T67" s="49"/>
      <c r="U67" s="78"/>
      <c r="V67" s="50" t="s">
        <v>442</v>
      </c>
      <c r="W67" s="78">
        <v>4</v>
      </c>
      <c r="X67" s="49"/>
      <c r="Y67" s="78"/>
      <c r="Z67" s="50"/>
      <c r="AA67" s="78"/>
      <c r="AB67" s="49" t="s">
        <v>94</v>
      </c>
      <c r="AC67" s="78">
        <v>1</v>
      </c>
      <c r="AD67" s="79"/>
      <c r="AE67" s="90"/>
      <c r="AF67" s="72"/>
    </row>
    <row r="68" spans="1:32" ht="15.75" customHeight="1">
      <c r="A68" s="89"/>
      <c r="B68" s="49"/>
      <c r="C68" s="78"/>
      <c r="D68" s="49"/>
      <c r="E68" s="78"/>
      <c r="F68" s="49"/>
      <c r="G68" s="78"/>
      <c r="H68" s="49"/>
      <c r="I68" s="78"/>
      <c r="J68" s="49"/>
      <c r="K68" s="78"/>
      <c r="L68" s="49"/>
      <c r="M68" s="78"/>
      <c r="N68" s="49"/>
      <c r="O68" s="78"/>
      <c r="P68" s="49"/>
      <c r="Q68" s="78"/>
      <c r="R68" s="50"/>
      <c r="S68" s="78"/>
      <c r="T68" s="49"/>
      <c r="U68" s="78"/>
      <c r="V68" s="49" t="s">
        <v>443</v>
      </c>
      <c r="W68" s="53">
        <v>5</v>
      </c>
      <c r="X68" s="50"/>
      <c r="Y68" s="78"/>
      <c r="Z68" s="50"/>
      <c r="AA68" s="78"/>
      <c r="AB68" s="49" t="s">
        <v>384</v>
      </c>
      <c r="AC68" s="78">
        <v>16</v>
      </c>
      <c r="AD68" s="79"/>
      <c r="AE68" s="90"/>
      <c r="AF68" s="72"/>
    </row>
    <row r="69" spans="1:32" ht="15.75" customHeight="1">
      <c r="A69" s="89"/>
      <c r="B69" s="49"/>
      <c r="C69" s="78"/>
      <c r="D69" s="49"/>
      <c r="E69" s="78"/>
      <c r="F69" s="49"/>
      <c r="G69" s="78"/>
      <c r="H69" s="49"/>
      <c r="I69" s="78"/>
      <c r="J69" s="49"/>
      <c r="K69" s="78"/>
      <c r="L69" s="49"/>
      <c r="M69" s="78"/>
      <c r="N69" s="49"/>
      <c r="O69" s="78"/>
      <c r="P69" s="49"/>
      <c r="Q69" s="78"/>
      <c r="R69" s="50"/>
      <c r="S69" s="78"/>
      <c r="T69" s="49"/>
      <c r="U69" s="78"/>
      <c r="V69" s="49" t="s">
        <v>453</v>
      </c>
      <c r="W69" s="53">
        <v>91</v>
      </c>
      <c r="X69" s="49"/>
      <c r="Y69" s="78"/>
      <c r="Z69" s="50"/>
      <c r="AA69" s="78"/>
      <c r="AB69" s="49" t="s">
        <v>385</v>
      </c>
      <c r="AC69" s="53">
        <v>5</v>
      </c>
      <c r="AD69" s="79"/>
      <c r="AE69" s="90"/>
      <c r="AF69" s="72"/>
    </row>
    <row r="70" spans="1:32" ht="15.75" customHeight="1">
      <c r="A70" s="89"/>
      <c r="B70" s="49"/>
      <c r="C70" s="78"/>
      <c r="D70" s="49"/>
      <c r="E70" s="78"/>
      <c r="F70" s="49"/>
      <c r="G70" s="78"/>
      <c r="H70" s="49"/>
      <c r="I70" s="78"/>
      <c r="J70" s="49"/>
      <c r="K70" s="78"/>
      <c r="L70" s="49"/>
      <c r="M70" s="78"/>
      <c r="N70" s="49"/>
      <c r="O70" s="78"/>
      <c r="P70" s="49"/>
      <c r="Q70" s="78"/>
      <c r="R70" s="50"/>
      <c r="S70" s="78"/>
      <c r="T70" s="49"/>
      <c r="U70" s="78"/>
      <c r="V70" s="49" t="s">
        <v>447</v>
      </c>
      <c r="W70" s="78">
        <v>4</v>
      </c>
      <c r="X70" s="49"/>
      <c r="Y70" s="78"/>
      <c r="Z70" s="50"/>
      <c r="AA70" s="78"/>
      <c r="AB70" s="49" t="s">
        <v>386</v>
      </c>
      <c r="AC70" s="78">
        <v>2</v>
      </c>
      <c r="AD70" s="79"/>
      <c r="AE70" s="90"/>
      <c r="AF70" s="72"/>
    </row>
    <row r="71" spans="1:32" ht="15.75" customHeight="1">
      <c r="A71" s="89"/>
      <c r="B71" s="49"/>
      <c r="C71" s="78"/>
      <c r="D71" s="49"/>
      <c r="E71" s="78"/>
      <c r="F71" s="49"/>
      <c r="G71" s="78"/>
      <c r="H71" s="49"/>
      <c r="I71" s="78"/>
      <c r="J71" s="49"/>
      <c r="K71" s="78"/>
      <c r="L71" s="49"/>
      <c r="M71" s="78"/>
      <c r="N71" s="49"/>
      <c r="O71" s="78"/>
      <c r="P71" s="49"/>
      <c r="Q71" s="78"/>
      <c r="R71" s="49"/>
      <c r="S71" s="78"/>
      <c r="T71" s="49"/>
      <c r="U71" s="78"/>
      <c r="V71" s="50" t="s">
        <v>387</v>
      </c>
      <c r="W71" s="78">
        <v>98</v>
      </c>
      <c r="X71" s="49"/>
      <c r="Y71" s="78"/>
      <c r="Z71" s="50"/>
      <c r="AA71" s="78"/>
      <c r="AB71" s="49" t="s">
        <v>388</v>
      </c>
      <c r="AC71" s="78">
        <v>32</v>
      </c>
      <c r="AD71" s="79"/>
      <c r="AE71" s="90"/>
      <c r="AF71" s="72"/>
    </row>
    <row r="72" spans="1:32" ht="15.75" customHeight="1">
      <c r="A72" s="89"/>
      <c r="B72" s="49"/>
      <c r="C72" s="78"/>
      <c r="D72" s="49"/>
      <c r="E72" s="78"/>
      <c r="F72" s="49"/>
      <c r="G72" s="78"/>
      <c r="H72" s="49"/>
      <c r="I72" s="78"/>
      <c r="J72" s="49"/>
      <c r="K72" s="78"/>
      <c r="L72" s="49"/>
      <c r="M72" s="78"/>
      <c r="N72" s="49"/>
      <c r="O72" s="78"/>
      <c r="P72" s="49"/>
      <c r="Q72" s="78"/>
      <c r="R72" s="50"/>
      <c r="S72" s="78"/>
      <c r="T72" s="49"/>
      <c r="U72" s="78"/>
      <c r="V72" s="50" t="s">
        <v>491</v>
      </c>
      <c r="W72" s="78"/>
      <c r="X72" s="49"/>
      <c r="Y72" s="78"/>
      <c r="Z72" s="50"/>
      <c r="AA72" s="78"/>
      <c r="AB72" s="50" t="s">
        <v>389</v>
      </c>
      <c r="AC72" s="78">
        <v>1</v>
      </c>
      <c r="AD72" s="79"/>
      <c r="AE72" s="90"/>
      <c r="AF72" s="72"/>
    </row>
    <row r="73" spans="1:32" ht="15.75" customHeight="1">
      <c r="A73" s="89"/>
      <c r="B73" s="49"/>
      <c r="C73" s="78"/>
      <c r="D73" s="49"/>
      <c r="E73" s="78"/>
      <c r="F73" s="49"/>
      <c r="G73" s="78"/>
      <c r="H73" s="49"/>
      <c r="I73" s="78"/>
      <c r="J73" s="49"/>
      <c r="K73" s="78"/>
      <c r="L73" s="49"/>
      <c r="M73" s="78"/>
      <c r="N73" s="49"/>
      <c r="O73" s="78"/>
      <c r="P73" s="49"/>
      <c r="Q73" s="78"/>
      <c r="R73" s="49"/>
      <c r="S73" s="78"/>
      <c r="T73" s="49"/>
      <c r="U73" s="78"/>
      <c r="V73" s="49" t="s">
        <v>390</v>
      </c>
      <c r="W73" s="78"/>
      <c r="X73" s="49"/>
      <c r="Y73" s="78"/>
      <c r="Z73" s="50"/>
      <c r="AA73" s="78"/>
      <c r="AB73" s="49" t="s">
        <v>391</v>
      </c>
      <c r="AC73" s="78">
        <v>38</v>
      </c>
      <c r="AD73" s="79"/>
      <c r="AE73" s="90"/>
      <c r="AF73" s="72"/>
    </row>
    <row r="74" spans="1:32" ht="15.75" customHeight="1">
      <c r="A74" s="89"/>
      <c r="B74" s="49"/>
      <c r="C74" s="78"/>
      <c r="D74" s="49"/>
      <c r="E74" s="78"/>
      <c r="F74" s="49"/>
      <c r="G74" s="78"/>
      <c r="H74" s="49"/>
      <c r="I74" s="78"/>
      <c r="J74" s="49"/>
      <c r="K74" s="78"/>
      <c r="L74" s="49"/>
      <c r="M74" s="78"/>
      <c r="N74" s="49"/>
      <c r="O74" s="78"/>
      <c r="P74" s="49"/>
      <c r="Q74" s="78"/>
      <c r="R74" s="49"/>
      <c r="S74" s="78"/>
      <c r="T74" s="49"/>
      <c r="U74" s="78"/>
      <c r="V74" s="50" t="s">
        <v>471</v>
      </c>
      <c r="W74" s="78">
        <v>1</v>
      </c>
      <c r="X74" s="49"/>
      <c r="Y74" s="78"/>
      <c r="Z74" s="50"/>
      <c r="AA74" s="78"/>
      <c r="AB74" s="49" t="s">
        <v>392</v>
      </c>
      <c r="AC74" s="53">
        <v>53</v>
      </c>
      <c r="AD74" s="79"/>
      <c r="AE74" s="90"/>
      <c r="AF74" s="72"/>
    </row>
    <row r="75" spans="1:32" ht="15.75" customHeight="1">
      <c r="A75" s="89"/>
      <c r="B75" s="49"/>
      <c r="C75" s="78"/>
      <c r="D75" s="49"/>
      <c r="E75" s="78"/>
      <c r="F75" s="49"/>
      <c r="G75" s="78"/>
      <c r="H75" s="49"/>
      <c r="I75" s="78"/>
      <c r="J75" s="49"/>
      <c r="K75" s="78"/>
      <c r="L75" s="49"/>
      <c r="M75" s="78"/>
      <c r="N75" s="49"/>
      <c r="O75" s="78"/>
      <c r="P75" s="49"/>
      <c r="Q75" s="78"/>
      <c r="R75" s="49"/>
      <c r="S75" s="78"/>
      <c r="T75" s="49"/>
      <c r="U75" s="78"/>
      <c r="V75" s="49" t="s">
        <v>462</v>
      </c>
      <c r="W75" s="53">
        <v>1</v>
      </c>
      <c r="X75" s="49"/>
      <c r="Y75" s="78"/>
      <c r="Z75" s="50"/>
      <c r="AA75" s="78"/>
      <c r="AB75" s="49" t="s">
        <v>393</v>
      </c>
      <c r="AC75" s="78">
        <v>1</v>
      </c>
      <c r="AD75" s="79"/>
      <c r="AE75" s="90"/>
      <c r="AF75" s="72"/>
    </row>
    <row r="76" spans="1:32" ht="15.75" customHeight="1">
      <c r="A76" s="89"/>
      <c r="B76" s="49"/>
      <c r="C76" s="78"/>
      <c r="D76" s="49"/>
      <c r="E76" s="78"/>
      <c r="F76" s="49"/>
      <c r="G76" s="78"/>
      <c r="H76" s="49"/>
      <c r="I76" s="78"/>
      <c r="J76" s="49"/>
      <c r="K76" s="78"/>
      <c r="L76" s="49"/>
      <c r="M76" s="78"/>
      <c r="N76" s="49"/>
      <c r="O76" s="78"/>
      <c r="P76" s="49"/>
      <c r="Q76" s="78"/>
      <c r="R76" s="49"/>
      <c r="S76" s="78"/>
      <c r="T76" s="49"/>
      <c r="U76" s="78"/>
      <c r="V76" s="57" t="s">
        <v>283</v>
      </c>
      <c r="W76" s="78">
        <v>38</v>
      </c>
      <c r="X76" s="49"/>
      <c r="Y76" s="78"/>
      <c r="Z76" s="50"/>
      <c r="AA76" s="78"/>
      <c r="AB76" s="49" t="s">
        <v>394</v>
      </c>
      <c r="AC76" s="78">
        <v>1</v>
      </c>
      <c r="AD76" s="79"/>
      <c r="AE76" s="90"/>
      <c r="AF76" s="72"/>
    </row>
    <row r="77" spans="1:32" ht="15.75" customHeight="1">
      <c r="A77" s="85"/>
      <c r="B77" s="49"/>
      <c r="C77" s="78"/>
      <c r="D77" s="49"/>
      <c r="E77" s="78"/>
      <c r="F77" s="49"/>
      <c r="G77" s="78"/>
      <c r="H77" s="49"/>
      <c r="I77" s="78"/>
      <c r="J77" s="49"/>
      <c r="K77" s="78"/>
      <c r="L77" s="49"/>
      <c r="M77" s="78"/>
      <c r="N77" s="49"/>
      <c r="O77" s="78"/>
      <c r="P77" s="49"/>
      <c r="Q77" s="78"/>
      <c r="R77" s="49"/>
      <c r="S77" s="78"/>
      <c r="T77" s="49"/>
      <c r="U77" s="78"/>
      <c r="V77" s="52" t="s">
        <v>480</v>
      </c>
      <c r="W77" s="53">
        <v>15</v>
      </c>
      <c r="X77" s="49"/>
      <c r="Y77" s="78"/>
      <c r="Z77" s="50"/>
      <c r="AA77" s="78"/>
      <c r="AB77" s="49" t="s">
        <v>395</v>
      </c>
      <c r="AC77" s="78">
        <v>7</v>
      </c>
      <c r="AD77" s="79"/>
      <c r="AE77" s="86"/>
      <c r="AF77" s="72"/>
    </row>
    <row r="78" spans="1:32" ht="15.75" customHeight="1">
      <c r="A78" s="85"/>
      <c r="B78" s="49"/>
      <c r="C78" s="78"/>
      <c r="D78" s="49"/>
      <c r="E78" s="78"/>
      <c r="F78" s="49"/>
      <c r="G78" s="78"/>
      <c r="H78" s="49"/>
      <c r="I78" s="78"/>
      <c r="J78" s="49"/>
      <c r="K78" s="78"/>
      <c r="L78" s="49"/>
      <c r="M78" s="78"/>
      <c r="N78" s="49"/>
      <c r="O78" s="78"/>
      <c r="P78" s="49"/>
      <c r="Q78" s="78"/>
      <c r="R78" s="49"/>
      <c r="S78" s="78"/>
      <c r="T78" s="49"/>
      <c r="U78" s="78"/>
      <c r="V78" s="57" t="s">
        <v>505</v>
      </c>
      <c r="W78" s="53"/>
      <c r="X78" s="49"/>
      <c r="Y78" s="78"/>
      <c r="Z78" s="50"/>
      <c r="AA78" s="78"/>
      <c r="AB78" s="50" t="s">
        <v>396</v>
      </c>
      <c r="AC78" s="78">
        <v>1</v>
      </c>
      <c r="AD78" s="79"/>
      <c r="AE78" s="86"/>
      <c r="AF78" s="72"/>
    </row>
    <row r="79" spans="1:32" ht="15.75" customHeight="1">
      <c r="A79" s="89"/>
      <c r="B79" s="49"/>
      <c r="C79" s="78"/>
      <c r="D79" s="49"/>
      <c r="E79" s="78"/>
      <c r="F79" s="49"/>
      <c r="G79" s="78"/>
      <c r="H79" s="49"/>
      <c r="I79" s="78"/>
      <c r="J79" s="49"/>
      <c r="K79" s="78"/>
      <c r="L79" s="49"/>
      <c r="M79" s="78"/>
      <c r="N79" s="49"/>
      <c r="O79" s="78"/>
      <c r="P79" s="49"/>
      <c r="Q79" s="78"/>
      <c r="R79" s="49"/>
      <c r="S79" s="78"/>
      <c r="T79" s="49"/>
      <c r="U79" s="78"/>
      <c r="V79" s="57" t="s">
        <v>461</v>
      </c>
      <c r="W79" s="78">
        <v>8</v>
      </c>
      <c r="X79" s="49"/>
      <c r="Y79" s="78"/>
      <c r="Z79" s="50"/>
      <c r="AA79" s="78"/>
      <c r="AB79" s="49" t="s">
        <v>472</v>
      </c>
      <c r="AC79" s="78">
        <v>13</v>
      </c>
      <c r="AD79" s="79"/>
      <c r="AE79" s="90"/>
      <c r="AF79" s="72"/>
    </row>
    <row r="80" spans="1:32" ht="15.75" customHeight="1">
      <c r="A80" s="89"/>
      <c r="B80" s="49"/>
      <c r="C80" s="78"/>
      <c r="D80" s="49"/>
      <c r="E80" s="78"/>
      <c r="F80" s="49"/>
      <c r="G80" s="78"/>
      <c r="H80" s="49"/>
      <c r="I80" s="78"/>
      <c r="J80" s="49"/>
      <c r="K80" s="78"/>
      <c r="L80" s="49"/>
      <c r="M80" s="78"/>
      <c r="N80" s="49"/>
      <c r="O80" s="78"/>
      <c r="P80" s="49"/>
      <c r="Q80" s="78"/>
      <c r="R80" s="49"/>
      <c r="S80" s="78"/>
      <c r="T80" s="49"/>
      <c r="U80" s="78"/>
      <c r="V80" s="57" t="s">
        <v>460</v>
      </c>
      <c r="W80" s="78">
        <v>35</v>
      </c>
      <c r="X80" s="49"/>
      <c r="Y80" s="78"/>
      <c r="Z80" s="50"/>
      <c r="AA80" s="78"/>
      <c r="AB80" s="50"/>
      <c r="AC80" s="78"/>
      <c r="AD80" s="79"/>
      <c r="AE80" s="90"/>
      <c r="AF80" s="72"/>
    </row>
    <row r="81" spans="1:33" ht="15.75" customHeight="1">
      <c r="A81" s="89"/>
      <c r="B81" s="49"/>
      <c r="C81" s="78"/>
      <c r="D81" s="49"/>
      <c r="E81" s="78"/>
      <c r="F81" s="49"/>
      <c r="G81" s="78"/>
      <c r="H81" s="49"/>
      <c r="I81" s="78"/>
      <c r="J81" s="49"/>
      <c r="K81" s="78"/>
      <c r="L81" s="49"/>
      <c r="M81" s="78"/>
      <c r="N81" s="49"/>
      <c r="O81" s="78"/>
      <c r="P81" s="49"/>
      <c r="Q81" s="78"/>
      <c r="R81" s="49"/>
      <c r="S81" s="78"/>
      <c r="T81" s="49"/>
      <c r="U81" s="78"/>
      <c r="V81" s="49" t="s">
        <v>485</v>
      </c>
      <c r="W81" s="53">
        <v>1</v>
      </c>
      <c r="X81" s="49"/>
      <c r="Y81" s="78"/>
      <c r="Z81" s="50"/>
      <c r="AA81" s="78"/>
      <c r="AB81" s="49"/>
      <c r="AC81" s="78"/>
      <c r="AD81" s="79"/>
      <c r="AE81" s="90"/>
      <c r="AF81" s="72"/>
    </row>
    <row r="82" spans="1:33" ht="15.75" customHeight="1">
      <c r="A82" s="89"/>
      <c r="B82" s="49"/>
      <c r="C82" s="78"/>
      <c r="D82" s="49"/>
      <c r="E82" s="78"/>
      <c r="F82" s="49"/>
      <c r="G82" s="78"/>
      <c r="H82" s="49"/>
      <c r="I82" s="78"/>
      <c r="J82" s="49"/>
      <c r="K82" s="78"/>
      <c r="L82" s="49"/>
      <c r="M82" s="78"/>
      <c r="N82" s="49"/>
      <c r="O82" s="78"/>
      <c r="P82" s="49"/>
      <c r="Q82" s="78"/>
      <c r="R82" s="49"/>
      <c r="S82" s="78"/>
      <c r="T82" s="49"/>
      <c r="U82" s="78"/>
      <c r="V82" s="49" t="s">
        <v>476</v>
      </c>
      <c r="W82" s="53">
        <v>2</v>
      </c>
      <c r="X82" s="49"/>
      <c r="Y82" s="78"/>
      <c r="Z82" s="50"/>
      <c r="AA82" s="78"/>
      <c r="AB82" s="49"/>
      <c r="AC82" s="78"/>
      <c r="AD82" s="79"/>
      <c r="AE82" s="90"/>
      <c r="AF82" s="72"/>
    </row>
    <row r="83" spans="1:33" ht="15.75" customHeight="1">
      <c r="A83" s="89"/>
      <c r="B83" s="49"/>
      <c r="C83" s="78"/>
      <c r="D83" s="49"/>
      <c r="E83" s="78"/>
      <c r="F83" s="49"/>
      <c r="G83" s="78"/>
      <c r="H83" s="49"/>
      <c r="I83" s="78"/>
      <c r="J83" s="49"/>
      <c r="K83" s="78"/>
      <c r="L83" s="49"/>
      <c r="M83" s="78"/>
      <c r="N83" s="49"/>
      <c r="O83" s="78"/>
      <c r="P83" s="49"/>
      <c r="Q83" s="78"/>
      <c r="R83" s="49"/>
      <c r="S83" s="78"/>
      <c r="T83" s="49"/>
      <c r="U83" s="78"/>
      <c r="V83" s="57" t="s">
        <v>490</v>
      </c>
      <c r="W83" s="78"/>
      <c r="X83" s="49"/>
      <c r="Y83" s="78"/>
      <c r="Z83" s="50"/>
      <c r="AA83" s="78"/>
      <c r="AB83" s="50"/>
      <c r="AC83" s="78"/>
      <c r="AD83" s="79"/>
      <c r="AE83" s="90"/>
      <c r="AF83" s="72"/>
    </row>
    <row r="84" spans="1:33" ht="15.75" customHeight="1">
      <c r="A84" s="89"/>
      <c r="B84" s="49"/>
      <c r="C84" s="78"/>
      <c r="D84" s="49"/>
      <c r="E84" s="78"/>
      <c r="F84" s="49"/>
      <c r="G84" s="78"/>
      <c r="H84" s="49"/>
      <c r="I84" s="78"/>
      <c r="J84" s="49"/>
      <c r="K84" s="78"/>
      <c r="L84" s="49"/>
      <c r="M84" s="78"/>
      <c r="N84" s="49"/>
      <c r="O84" s="78"/>
      <c r="P84" s="49"/>
      <c r="Q84" s="78"/>
      <c r="R84" s="49"/>
      <c r="S84" s="78"/>
      <c r="T84" s="49"/>
      <c r="U84" s="78"/>
      <c r="V84" s="57" t="s">
        <v>397</v>
      </c>
      <c r="W84" s="78"/>
      <c r="X84" s="49"/>
      <c r="Y84" s="78"/>
      <c r="Z84" s="50"/>
      <c r="AA84" s="78"/>
      <c r="AB84" s="49"/>
      <c r="AC84" s="78"/>
      <c r="AD84" s="79"/>
      <c r="AE84" s="90"/>
      <c r="AF84" s="72"/>
    </row>
    <row r="85" spans="1:33" ht="15.75" customHeight="1">
      <c r="A85" s="89"/>
      <c r="B85" s="49"/>
      <c r="C85" s="78"/>
      <c r="D85" s="49"/>
      <c r="E85" s="78"/>
      <c r="F85" s="49"/>
      <c r="G85" s="78"/>
      <c r="H85" s="49"/>
      <c r="I85" s="78"/>
      <c r="J85" s="49"/>
      <c r="K85" s="78"/>
      <c r="L85" s="49"/>
      <c r="M85" s="78"/>
      <c r="N85" s="49"/>
      <c r="O85" s="78"/>
      <c r="P85" s="49"/>
      <c r="Q85" s="78"/>
      <c r="R85" s="49"/>
      <c r="S85" s="78"/>
      <c r="T85" s="49"/>
      <c r="U85" s="78"/>
      <c r="V85" s="57" t="s">
        <v>439</v>
      </c>
      <c r="W85" s="78"/>
      <c r="X85" s="49"/>
      <c r="Y85" s="78"/>
      <c r="Z85" s="50"/>
      <c r="AA85" s="78"/>
      <c r="AB85" s="49"/>
      <c r="AC85" s="78"/>
      <c r="AD85" s="79"/>
      <c r="AE85" s="90"/>
      <c r="AF85" s="72"/>
    </row>
    <row r="86" spans="1:33" ht="15.75" customHeight="1">
      <c r="A86" s="89"/>
      <c r="B86" s="49"/>
      <c r="C86" s="78"/>
      <c r="D86" s="49"/>
      <c r="E86" s="78"/>
      <c r="F86" s="49"/>
      <c r="G86" s="78"/>
      <c r="H86" s="49"/>
      <c r="I86" s="78"/>
      <c r="J86" s="49"/>
      <c r="K86" s="78"/>
      <c r="L86" s="49"/>
      <c r="M86" s="78"/>
      <c r="N86" s="49"/>
      <c r="O86" s="78"/>
      <c r="P86" s="49"/>
      <c r="Q86" s="78"/>
      <c r="R86" s="49"/>
      <c r="S86" s="78"/>
      <c r="T86" s="49"/>
      <c r="U86" s="78"/>
      <c r="V86" s="57" t="s">
        <v>486</v>
      </c>
      <c r="W86" s="78">
        <v>11</v>
      </c>
      <c r="X86" s="49"/>
      <c r="Y86" s="78"/>
      <c r="Z86" s="50"/>
      <c r="AA86" s="78"/>
      <c r="AB86" s="49"/>
      <c r="AC86" s="78"/>
      <c r="AD86" s="79"/>
      <c r="AE86" s="90"/>
      <c r="AF86" s="72"/>
    </row>
    <row r="87" spans="1:33" ht="15.75" customHeight="1">
      <c r="A87" s="89"/>
      <c r="B87" s="49"/>
      <c r="C87" s="78"/>
      <c r="D87" s="49"/>
      <c r="E87" s="78"/>
      <c r="F87" s="49"/>
      <c r="G87" s="78"/>
      <c r="H87" s="49"/>
      <c r="I87" s="78"/>
      <c r="J87" s="49"/>
      <c r="K87" s="78"/>
      <c r="L87" s="49"/>
      <c r="M87" s="78"/>
      <c r="N87" s="49"/>
      <c r="O87" s="78"/>
      <c r="P87" s="49"/>
      <c r="Q87" s="78"/>
      <c r="R87" s="49"/>
      <c r="S87" s="78"/>
      <c r="T87" s="49"/>
      <c r="U87" s="78"/>
      <c r="V87" s="49" t="s">
        <v>399</v>
      </c>
      <c r="W87" s="78">
        <v>320</v>
      </c>
      <c r="X87" s="49"/>
      <c r="Y87" s="78"/>
      <c r="Z87" s="50"/>
      <c r="AA87" s="78"/>
      <c r="AB87" s="49"/>
      <c r="AC87" s="78"/>
      <c r="AD87" s="79"/>
      <c r="AE87" s="90"/>
      <c r="AF87" s="72"/>
    </row>
    <row r="88" spans="1:33" ht="15.75" customHeight="1">
      <c r="A88" s="89"/>
      <c r="B88" s="49"/>
      <c r="C88" s="78"/>
      <c r="D88" s="49"/>
      <c r="E88" s="78"/>
      <c r="F88" s="49"/>
      <c r="G88" s="78"/>
      <c r="H88" s="49"/>
      <c r="I88" s="78"/>
      <c r="J88" s="49"/>
      <c r="K88" s="78"/>
      <c r="L88" s="49"/>
      <c r="M88" s="78"/>
      <c r="N88" s="49"/>
      <c r="O88" s="78"/>
      <c r="P88" s="49"/>
      <c r="Q88" s="78"/>
      <c r="R88" s="49"/>
      <c r="S88" s="78"/>
      <c r="T88" s="49"/>
      <c r="U88" s="78"/>
      <c r="V88" s="49" t="s">
        <v>400</v>
      </c>
      <c r="W88" s="78">
        <v>173</v>
      </c>
      <c r="X88" s="49"/>
      <c r="Y88" s="78"/>
      <c r="Z88" s="50"/>
      <c r="AA88" s="78"/>
      <c r="AB88" s="49"/>
      <c r="AC88" s="78"/>
      <c r="AD88" s="79"/>
      <c r="AE88" s="90"/>
      <c r="AF88" s="72"/>
    </row>
    <row r="89" spans="1:33" ht="15.75" customHeight="1">
      <c r="A89" s="89"/>
      <c r="B89" s="49"/>
      <c r="C89" s="78"/>
      <c r="D89" s="49"/>
      <c r="E89" s="78"/>
      <c r="F89" s="49"/>
      <c r="G89" s="78"/>
      <c r="H89" s="49"/>
      <c r="I89" s="78"/>
      <c r="J89" s="49"/>
      <c r="K89" s="78"/>
      <c r="L89" s="49"/>
      <c r="M89" s="78"/>
      <c r="N89" s="49"/>
      <c r="O89" s="78"/>
      <c r="P89" s="49"/>
      <c r="Q89" s="78"/>
      <c r="R89" s="49"/>
      <c r="S89" s="78"/>
      <c r="T89" s="49"/>
      <c r="U89" s="78"/>
      <c r="V89" s="49" t="s">
        <v>401</v>
      </c>
      <c r="W89" s="78">
        <v>412</v>
      </c>
      <c r="X89" s="49"/>
      <c r="Y89" s="78"/>
      <c r="Z89" s="50"/>
      <c r="AA89" s="78"/>
      <c r="AB89" s="49"/>
      <c r="AC89" s="78"/>
      <c r="AD89" s="54"/>
      <c r="AE89" s="90"/>
      <c r="AF89" s="72"/>
    </row>
    <row r="90" spans="1:33" ht="15.75" customHeight="1">
      <c r="A90" s="89"/>
      <c r="B90" s="49"/>
      <c r="C90" s="78"/>
      <c r="D90" s="49"/>
      <c r="E90" s="78"/>
      <c r="F90" s="49"/>
      <c r="G90" s="78"/>
      <c r="H90" s="49"/>
      <c r="I90" s="78"/>
      <c r="J90" s="49"/>
      <c r="K90" s="78"/>
      <c r="L90" s="49"/>
      <c r="M90" s="78"/>
      <c r="N90" s="49"/>
      <c r="O90" s="78"/>
      <c r="P90" s="49"/>
      <c r="Q90" s="78"/>
      <c r="R90" s="49"/>
      <c r="S90" s="78"/>
      <c r="T90" s="49"/>
      <c r="U90" s="78"/>
      <c r="V90" s="57" t="s">
        <v>441</v>
      </c>
      <c r="W90" s="78">
        <v>237</v>
      </c>
      <c r="X90" s="49"/>
      <c r="Y90" s="78"/>
      <c r="Z90" s="50"/>
      <c r="AA90" s="78"/>
      <c r="AB90" s="49"/>
      <c r="AC90" s="78"/>
      <c r="AD90" s="54"/>
      <c r="AE90" s="90"/>
      <c r="AF90" s="72"/>
    </row>
    <row r="91" spans="1:33" ht="15.75" customHeight="1">
      <c r="A91" s="89"/>
      <c r="B91" s="49"/>
      <c r="C91" s="78"/>
      <c r="D91" s="49"/>
      <c r="E91" s="78"/>
      <c r="F91" s="49"/>
      <c r="G91" s="78"/>
      <c r="H91" s="49"/>
      <c r="I91" s="78"/>
      <c r="J91" s="49"/>
      <c r="K91" s="78"/>
      <c r="L91" s="49"/>
      <c r="M91" s="78"/>
      <c r="N91" s="49"/>
      <c r="O91" s="78"/>
      <c r="P91" s="49"/>
      <c r="Q91" s="78"/>
      <c r="R91" s="49"/>
      <c r="S91" s="78"/>
      <c r="T91" s="49"/>
      <c r="U91" s="78"/>
      <c r="V91" s="52" t="s">
        <v>403</v>
      </c>
      <c r="W91" s="78">
        <v>24</v>
      </c>
      <c r="X91" s="49"/>
      <c r="Y91" s="78"/>
      <c r="Z91" s="50"/>
      <c r="AA91" s="78"/>
      <c r="AB91" s="49"/>
      <c r="AC91" s="78"/>
      <c r="AD91" s="54"/>
      <c r="AE91" s="90"/>
      <c r="AF91" s="72"/>
    </row>
    <row r="92" spans="1:33" ht="15.75" customHeight="1">
      <c r="A92" s="89"/>
      <c r="B92" s="49"/>
      <c r="C92" s="78"/>
      <c r="D92" s="49"/>
      <c r="E92" s="78"/>
      <c r="F92" s="49"/>
      <c r="G92" s="78"/>
      <c r="H92" s="49"/>
      <c r="I92" s="78"/>
      <c r="J92" s="49"/>
      <c r="K92" s="78"/>
      <c r="L92" s="49"/>
      <c r="M92" s="78"/>
      <c r="N92" s="49"/>
      <c r="O92" s="78"/>
      <c r="P92" s="49"/>
      <c r="Q92" s="78"/>
      <c r="R92" s="49"/>
      <c r="S92" s="78"/>
      <c r="T92" s="49"/>
      <c r="U92" s="78"/>
      <c r="V92" s="57" t="s">
        <v>404</v>
      </c>
      <c r="W92" s="78">
        <v>38</v>
      </c>
      <c r="X92" s="49"/>
      <c r="Y92" s="78"/>
      <c r="Z92" s="57"/>
      <c r="AA92" s="78"/>
      <c r="AB92" s="49"/>
      <c r="AC92" s="78"/>
      <c r="AD92" s="54"/>
      <c r="AE92" s="90"/>
      <c r="AF92" s="72"/>
    </row>
    <row r="93" spans="1:33" ht="15.75" customHeight="1">
      <c r="A93" s="89"/>
      <c r="B93" s="49"/>
      <c r="C93" s="78"/>
      <c r="D93" s="49"/>
      <c r="E93" s="78"/>
      <c r="F93" s="49"/>
      <c r="G93" s="78"/>
      <c r="H93" s="49"/>
      <c r="I93" s="78"/>
      <c r="J93" s="49"/>
      <c r="K93" s="78"/>
      <c r="L93" s="49"/>
      <c r="M93" s="78"/>
      <c r="N93" s="49"/>
      <c r="O93" s="78"/>
      <c r="P93" s="49"/>
      <c r="Q93" s="78"/>
      <c r="R93" s="49"/>
      <c r="S93" s="78"/>
      <c r="T93" s="49"/>
      <c r="U93" s="78"/>
      <c r="V93" s="57" t="s">
        <v>405</v>
      </c>
      <c r="W93" s="78">
        <v>91</v>
      </c>
      <c r="X93" s="49"/>
      <c r="Y93" s="78"/>
      <c r="Z93" s="57"/>
      <c r="AA93" s="78"/>
      <c r="AB93" s="49"/>
      <c r="AC93" s="78"/>
      <c r="AD93" s="54"/>
      <c r="AE93" s="90"/>
      <c r="AF93" s="72"/>
    </row>
    <row r="94" spans="1:33" ht="15.75" customHeight="1">
      <c r="A94" s="89"/>
      <c r="B94" s="49"/>
      <c r="C94" s="78"/>
      <c r="D94" s="49"/>
      <c r="E94" s="78"/>
      <c r="F94" s="49"/>
      <c r="G94" s="78"/>
      <c r="H94" s="49"/>
      <c r="I94" s="78"/>
      <c r="J94" s="49"/>
      <c r="K94" s="78"/>
      <c r="L94" s="49"/>
      <c r="M94" s="78"/>
      <c r="N94" s="49"/>
      <c r="O94" s="78"/>
      <c r="P94" s="49"/>
      <c r="Q94" s="78"/>
      <c r="R94" s="49"/>
      <c r="S94" s="78"/>
      <c r="T94" s="49"/>
      <c r="U94" s="78"/>
      <c r="V94" s="49" t="s">
        <v>185</v>
      </c>
      <c r="W94" s="78">
        <v>12</v>
      </c>
      <c r="X94" s="49"/>
      <c r="Y94" s="78"/>
      <c r="Z94" s="57"/>
      <c r="AA94" s="78"/>
      <c r="AB94" s="49"/>
      <c r="AC94" s="78"/>
      <c r="AD94" s="61"/>
      <c r="AE94" s="90"/>
      <c r="AF94" s="72"/>
    </row>
    <row r="95" spans="1:33" ht="15.75" customHeight="1">
      <c r="A95" s="89"/>
      <c r="B95" s="49"/>
      <c r="C95" s="78"/>
      <c r="D95" s="49"/>
      <c r="E95" s="78"/>
      <c r="F95" s="49"/>
      <c r="G95" s="78"/>
      <c r="H95" s="49"/>
      <c r="I95" s="78"/>
      <c r="J95" s="49"/>
      <c r="K95" s="78"/>
      <c r="L95" s="49"/>
      <c r="M95" s="78"/>
      <c r="N95" s="49"/>
      <c r="O95" s="78"/>
      <c r="P95" s="49"/>
      <c r="Q95" s="78"/>
      <c r="R95" s="49"/>
      <c r="S95" s="78"/>
      <c r="T95" s="49"/>
      <c r="U95" s="78"/>
      <c r="V95" s="57" t="s">
        <v>456</v>
      </c>
      <c r="W95" s="78">
        <v>37</v>
      </c>
      <c r="X95" s="49"/>
      <c r="Y95" s="78"/>
      <c r="Z95" s="57"/>
      <c r="AA95" s="78"/>
      <c r="AB95" s="49"/>
      <c r="AC95" s="78"/>
      <c r="AD95" s="61"/>
      <c r="AE95" s="90"/>
      <c r="AF95" s="72"/>
      <c r="AG95" s="10"/>
    </row>
    <row r="96" spans="1:33" ht="15.75" customHeight="1">
      <c r="A96" s="89"/>
      <c r="B96" s="49"/>
      <c r="C96" s="78"/>
      <c r="D96" s="49"/>
      <c r="E96" s="78"/>
      <c r="F96" s="49"/>
      <c r="G96" s="78"/>
      <c r="H96" s="49"/>
      <c r="I96" s="78"/>
      <c r="J96" s="49"/>
      <c r="K96" s="78"/>
      <c r="L96" s="49"/>
      <c r="M96" s="78"/>
      <c r="N96" s="49"/>
      <c r="O96" s="78"/>
      <c r="P96" s="49"/>
      <c r="Q96" s="78"/>
      <c r="R96" s="49"/>
      <c r="S96" s="78"/>
      <c r="T96" s="49"/>
      <c r="U96" s="78"/>
      <c r="V96" s="50" t="s">
        <v>481</v>
      </c>
      <c r="W96" s="53">
        <v>55</v>
      </c>
      <c r="X96" s="49"/>
      <c r="Y96" s="78"/>
      <c r="Z96" s="50"/>
      <c r="AA96" s="78"/>
      <c r="AB96" s="49"/>
      <c r="AC96" s="78"/>
      <c r="AD96" s="61"/>
      <c r="AE96" s="90"/>
      <c r="AF96" s="72"/>
      <c r="AG96" s="10"/>
    </row>
    <row r="97" spans="1:33" ht="15.75" customHeight="1">
      <c r="A97" s="89"/>
      <c r="B97" s="49"/>
      <c r="C97" s="78"/>
      <c r="D97" s="49"/>
      <c r="E97" s="78"/>
      <c r="F97" s="49"/>
      <c r="G97" s="78"/>
      <c r="H97" s="50"/>
      <c r="I97" s="78"/>
      <c r="J97" s="49"/>
      <c r="K97" s="78"/>
      <c r="L97" s="49"/>
      <c r="M97" s="78"/>
      <c r="N97" s="49"/>
      <c r="O97" s="78"/>
      <c r="P97" s="49"/>
      <c r="Q97" s="78"/>
      <c r="R97" s="49"/>
      <c r="S97" s="78"/>
      <c r="T97" s="49"/>
      <c r="U97" s="78"/>
      <c r="V97" s="57" t="s">
        <v>406</v>
      </c>
      <c r="W97" s="78"/>
      <c r="X97" s="49"/>
      <c r="Y97" s="78"/>
      <c r="Z97" s="50"/>
      <c r="AA97" s="78"/>
      <c r="AB97" s="49"/>
      <c r="AC97" s="78"/>
      <c r="AD97" s="103"/>
      <c r="AE97" s="90"/>
      <c r="AF97" s="72"/>
      <c r="AG97" s="10"/>
    </row>
    <row r="98" spans="1:33" ht="15.75" customHeight="1">
      <c r="A98" s="89"/>
      <c r="B98" s="49"/>
      <c r="C98" s="78"/>
      <c r="D98" s="49"/>
      <c r="E98" s="78"/>
      <c r="F98" s="49"/>
      <c r="G98" s="78"/>
      <c r="H98" s="49"/>
      <c r="I98" s="78"/>
      <c r="J98" s="49"/>
      <c r="K98" s="78"/>
      <c r="L98" s="49"/>
      <c r="M98" s="78"/>
      <c r="N98" s="49"/>
      <c r="O98" s="78"/>
      <c r="P98" s="49"/>
      <c r="Q98" s="78"/>
      <c r="R98" s="49"/>
      <c r="S98" s="78"/>
      <c r="T98" s="49"/>
      <c r="U98" s="78"/>
      <c r="V98" s="57" t="s">
        <v>407</v>
      </c>
      <c r="W98" s="78"/>
      <c r="X98" s="49"/>
      <c r="Y98" s="78"/>
      <c r="Z98" s="50"/>
      <c r="AA98" s="78"/>
      <c r="AB98" s="49"/>
      <c r="AC98" s="78"/>
      <c r="AD98" s="61"/>
      <c r="AE98" s="90"/>
      <c r="AF98" s="72"/>
      <c r="AG98" s="10"/>
    </row>
    <row r="99" spans="1:33" ht="15.75" customHeight="1">
      <c r="A99" s="89"/>
      <c r="B99" s="49"/>
      <c r="C99" s="78"/>
      <c r="D99" s="49"/>
      <c r="E99" s="78"/>
      <c r="F99" s="49"/>
      <c r="G99" s="78"/>
      <c r="H99" s="49"/>
      <c r="I99" s="78"/>
      <c r="J99" s="49"/>
      <c r="K99" s="78"/>
      <c r="L99" s="49"/>
      <c r="M99" s="78"/>
      <c r="N99" s="49"/>
      <c r="O99" s="78"/>
      <c r="P99" s="49"/>
      <c r="Q99" s="78"/>
      <c r="R99" s="49"/>
      <c r="S99" s="78"/>
      <c r="T99" s="49"/>
      <c r="U99" s="78"/>
      <c r="V99" s="50" t="s">
        <v>188</v>
      </c>
      <c r="W99" s="53">
        <v>382</v>
      </c>
      <c r="X99" s="49"/>
      <c r="Y99" s="78"/>
      <c r="Z99" s="50"/>
      <c r="AA99" s="78"/>
      <c r="AB99" s="49"/>
      <c r="AC99" s="78"/>
      <c r="AD99" s="61"/>
      <c r="AE99" s="90"/>
      <c r="AF99" s="72"/>
    </row>
    <row r="100" spans="1:33" ht="15.75" customHeight="1">
      <c r="A100" s="89"/>
      <c r="B100" s="49"/>
      <c r="C100" s="78"/>
      <c r="D100" s="49"/>
      <c r="E100" s="78"/>
      <c r="F100" s="49"/>
      <c r="G100" s="78"/>
      <c r="H100" s="49"/>
      <c r="I100" s="78"/>
      <c r="J100" s="49"/>
      <c r="K100" s="78"/>
      <c r="L100" s="49"/>
      <c r="M100" s="78"/>
      <c r="N100" s="49"/>
      <c r="O100" s="78"/>
      <c r="P100" s="49"/>
      <c r="Q100" s="78"/>
      <c r="R100" s="49"/>
      <c r="S100" s="78"/>
      <c r="T100" s="49"/>
      <c r="U100" s="78"/>
      <c r="V100" s="57" t="s">
        <v>189</v>
      </c>
      <c r="W100" s="78">
        <v>43</v>
      </c>
      <c r="X100" s="49"/>
      <c r="Y100" s="78"/>
      <c r="Z100" s="50"/>
      <c r="AA100" s="78"/>
      <c r="AB100" s="49"/>
      <c r="AC100" s="78"/>
      <c r="AD100" s="61"/>
      <c r="AE100" s="90"/>
      <c r="AF100" s="72"/>
    </row>
    <row r="101" spans="1:33" ht="15.75" customHeight="1">
      <c r="A101" s="89"/>
      <c r="B101" s="49"/>
      <c r="C101" s="78"/>
      <c r="D101" s="49"/>
      <c r="E101" s="78"/>
      <c r="F101" s="49"/>
      <c r="G101" s="78"/>
      <c r="H101" s="49"/>
      <c r="I101" s="78"/>
      <c r="J101" s="49"/>
      <c r="K101" s="78"/>
      <c r="L101" s="49"/>
      <c r="M101" s="78"/>
      <c r="N101" s="49"/>
      <c r="O101" s="78"/>
      <c r="P101" s="49"/>
      <c r="Q101" s="78"/>
      <c r="R101" s="49"/>
      <c r="S101" s="78"/>
      <c r="T101" s="49"/>
      <c r="U101" s="78"/>
      <c r="V101" s="57" t="s">
        <v>408</v>
      </c>
      <c r="W101" s="78">
        <v>148</v>
      </c>
      <c r="X101" s="49"/>
      <c r="Y101" s="78"/>
      <c r="Z101" s="50"/>
      <c r="AA101" s="78"/>
      <c r="AB101" s="49"/>
      <c r="AC101" s="78"/>
      <c r="AD101" s="61"/>
      <c r="AE101" s="90"/>
      <c r="AF101" s="72"/>
    </row>
    <row r="102" spans="1:33" ht="15.75" customHeight="1">
      <c r="A102" s="89"/>
      <c r="B102" s="49"/>
      <c r="C102" s="78"/>
      <c r="D102" s="49"/>
      <c r="E102" s="78"/>
      <c r="F102" s="49"/>
      <c r="G102" s="78"/>
      <c r="H102" s="49"/>
      <c r="I102" s="78"/>
      <c r="J102" s="49"/>
      <c r="K102" s="78"/>
      <c r="L102" s="49"/>
      <c r="M102" s="78"/>
      <c r="N102" s="49"/>
      <c r="O102" s="78"/>
      <c r="P102" s="49"/>
      <c r="Q102" s="78"/>
      <c r="R102" s="49"/>
      <c r="S102" s="78"/>
      <c r="T102" s="49"/>
      <c r="U102" s="78"/>
      <c r="V102" s="57" t="s">
        <v>409</v>
      </c>
      <c r="W102" s="78">
        <v>141</v>
      </c>
      <c r="X102" s="49"/>
      <c r="Y102" s="78"/>
      <c r="Z102" s="50"/>
      <c r="AA102" s="78"/>
      <c r="AB102" s="49"/>
      <c r="AC102" s="78"/>
      <c r="AD102" s="61"/>
      <c r="AE102" s="90"/>
      <c r="AF102" s="72"/>
    </row>
    <row r="103" spans="1:33" ht="15.75" customHeight="1">
      <c r="A103" s="89"/>
      <c r="B103" s="49"/>
      <c r="C103" s="78"/>
      <c r="D103" s="49"/>
      <c r="E103" s="78"/>
      <c r="F103" s="49"/>
      <c r="G103" s="78"/>
      <c r="H103" s="49"/>
      <c r="I103" s="78"/>
      <c r="J103" s="49"/>
      <c r="K103" s="78"/>
      <c r="L103" s="49"/>
      <c r="M103" s="78"/>
      <c r="N103" s="49"/>
      <c r="O103" s="78"/>
      <c r="P103" s="49"/>
      <c r="Q103" s="78"/>
      <c r="R103" s="49"/>
      <c r="S103" s="78"/>
      <c r="T103" s="49"/>
      <c r="U103" s="78"/>
      <c r="V103" s="49" t="s">
        <v>435</v>
      </c>
      <c r="W103" s="53"/>
      <c r="X103" s="49"/>
      <c r="Y103" s="78"/>
      <c r="Z103" s="50"/>
      <c r="AA103" s="78"/>
      <c r="AB103" s="49"/>
      <c r="AC103" s="78"/>
      <c r="AD103" s="61"/>
      <c r="AE103" s="90"/>
      <c r="AF103" s="72"/>
    </row>
    <row r="104" spans="1:33" ht="15.75" customHeight="1">
      <c r="A104" s="89"/>
      <c r="B104" s="49"/>
      <c r="C104" s="78"/>
      <c r="D104" s="49"/>
      <c r="E104" s="78"/>
      <c r="F104" s="49"/>
      <c r="G104" s="78"/>
      <c r="H104" s="49"/>
      <c r="I104" s="78"/>
      <c r="J104" s="49"/>
      <c r="K104" s="78"/>
      <c r="L104" s="49"/>
      <c r="M104" s="78"/>
      <c r="N104" s="49"/>
      <c r="O104" s="78"/>
      <c r="P104" s="49"/>
      <c r="Q104" s="78"/>
      <c r="R104" s="49"/>
      <c r="S104" s="78"/>
      <c r="T104" s="49"/>
      <c r="U104" s="78"/>
      <c r="V104" s="49" t="s">
        <v>450</v>
      </c>
      <c r="W104" s="78">
        <v>322</v>
      </c>
      <c r="X104" s="49"/>
      <c r="Y104" s="78"/>
      <c r="Z104" s="50"/>
      <c r="AA104" s="78"/>
      <c r="AB104" s="49"/>
      <c r="AC104" s="78"/>
      <c r="AD104" s="61"/>
      <c r="AE104" s="90"/>
      <c r="AF104" s="72"/>
    </row>
    <row r="105" spans="1:33" ht="15.75" customHeight="1">
      <c r="A105" s="89"/>
      <c r="B105" s="49"/>
      <c r="C105" s="78"/>
      <c r="D105" s="49"/>
      <c r="E105" s="78"/>
      <c r="F105" s="49"/>
      <c r="G105" s="78"/>
      <c r="H105" s="49"/>
      <c r="I105" s="78"/>
      <c r="J105" s="49"/>
      <c r="K105" s="78"/>
      <c r="L105" s="49"/>
      <c r="M105" s="78"/>
      <c r="N105" s="49"/>
      <c r="O105" s="78"/>
      <c r="P105" s="49"/>
      <c r="Q105" s="78"/>
      <c r="R105" s="49"/>
      <c r="S105" s="78"/>
      <c r="T105" s="49"/>
      <c r="U105" s="78"/>
      <c r="V105" s="52" t="s">
        <v>190</v>
      </c>
      <c r="W105" s="78">
        <v>147</v>
      </c>
      <c r="X105" s="49"/>
      <c r="Y105" s="78"/>
      <c r="Z105" s="50"/>
      <c r="AA105" s="78"/>
      <c r="AB105" s="49"/>
      <c r="AC105" s="78"/>
      <c r="AD105" s="61"/>
      <c r="AE105" s="90"/>
      <c r="AF105" s="72"/>
    </row>
    <row r="106" spans="1:33" ht="15.75" customHeight="1">
      <c r="A106" s="89"/>
      <c r="B106" s="49"/>
      <c r="C106" s="78"/>
      <c r="D106" s="49"/>
      <c r="E106" s="78"/>
      <c r="F106" s="49"/>
      <c r="G106" s="78"/>
      <c r="H106" s="49"/>
      <c r="I106" s="78"/>
      <c r="J106" s="49"/>
      <c r="K106" s="78"/>
      <c r="L106" s="49"/>
      <c r="M106" s="78"/>
      <c r="N106" s="49"/>
      <c r="O106" s="78"/>
      <c r="P106" s="49"/>
      <c r="Q106" s="78"/>
      <c r="R106" s="49"/>
      <c r="S106" s="78"/>
      <c r="T106" s="49"/>
      <c r="U106" s="78"/>
      <c r="V106" s="51" t="s">
        <v>515</v>
      </c>
      <c r="W106" s="78">
        <v>102</v>
      </c>
      <c r="X106" s="49"/>
      <c r="Y106" s="78"/>
      <c r="Z106" s="50"/>
      <c r="AA106" s="78"/>
      <c r="AB106" s="49"/>
      <c r="AC106" s="78"/>
      <c r="AD106" s="61"/>
      <c r="AE106" s="90"/>
      <c r="AF106" s="72"/>
    </row>
    <row r="107" spans="1:33" ht="15.75" customHeight="1">
      <c r="A107" s="89"/>
      <c r="B107" s="49"/>
      <c r="C107" s="78"/>
      <c r="D107" s="49"/>
      <c r="E107" s="78"/>
      <c r="F107" s="49"/>
      <c r="G107" s="78"/>
      <c r="H107" s="49"/>
      <c r="I107" s="78"/>
      <c r="J107" s="49"/>
      <c r="K107" s="78"/>
      <c r="L107" s="49"/>
      <c r="M107" s="78"/>
      <c r="N107" s="49"/>
      <c r="O107" s="78"/>
      <c r="P107" s="49"/>
      <c r="Q107" s="78"/>
      <c r="R107" s="49"/>
      <c r="S107" s="78"/>
      <c r="T107" s="49"/>
      <c r="U107" s="78"/>
      <c r="V107" s="56" t="s">
        <v>517</v>
      </c>
      <c r="W107" s="53">
        <v>2</v>
      </c>
      <c r="X107" s="49"/>
      <c r="Y107" s="78"/>
      <c r="Z107" s="50"/>
      <c r="AA107" s="78"/>
      <c r="AB107" s="49"/>
      <c r="AC107" s="78"/>
      <c r="AD107" s="61"/>
      <c r="AE107" s="90"/>
      <c r="AF107" s="72"/>
    </row>
    <row r="108" spans="1:33" ht="15.75" customHeight="1">
      <c r="A108" s="89"/>
      <c r="B108" s="49"/>
      <c r="C108" s="78"/>
      <c r="D108" s="49"/>
      <c r="E108" s="78"/>
      <c r="F108" s="49"/>
      <c r="G108" s="78"/>
      <c r="H108" s="49"/>
      <c r="I108" s="78"/>
      <c r="J108" s="49"/>
      <c r="K108" s="78"/>
      <c r="L108" s="49"/>
      <c r="M108" s="78"/>
      <c r="N108" s="49"/>
      <c r="O108" s="78"/>
      <c r="P108" s="49"/>
      <c r="Q108" s="78"/>
      <c r="R108" s="49"/>
      <c r="S108" s="78"/>
      <c r="T108" s="49"/>
      <c r="U108" s="78"/>
      <c r="V108" s="50"/>
      <c r="W108" s="53"/>
      <c r="X108" s="49"/>
      <c r="Y108" s="78"/>
      <c r="Z108" s="50"/>
      <c r="AA108" s="78"/>
      <c r="AB108" s="49"/>
      <c r="AC108" s="78"/>
      <c r="AD108" s="61"/>
      <c r="AE108" s="90"/>
      <c r="AF108" s="72"/>
    </row>
    <row r="109" spans="1:33" ht="15.75" customHeight="1">
      <c r="A109" s="89"/>
      <c r="B109" s="49"/>
      <c r="C109" s="78"/>
      <c r="D109" s="49"/>
      <c r="E109" s="78"/>
      <c r="F109" s="49"/>
      <c r="G109" s="78"/>
      <c r="H109" s="49"/>
      <c r="I109" s="78"/>
      <c r="J109" s="49"/>
      <c r="K109" s="78"/>
      <c r="L109" s="49"/>
      <c r="M109" s="78"/>
      <c r="N109" s="49"/>
      <c r="O109" s="78"/>
      <c r="P109" s="49"/>
      <c r="Q109" s="78"/>
      <c r="R109" s="49"/>
      <c r="S109" s="78"/>
      <c r="T109" s="49"/>
      <c r="U109" s="78"/>
      <c r="V109" s="50"/>
      <c r="W109" s="53"/>
      <c r="X109" s="49"/>
      <c r="Y109" s="78"/>
      <c r="Z109" s="50"/>
      <c r="AA109" s="78"/>
      <c r="AB109" s="49"/>
      <c r="AC109" s="78"/>
      <c r="AD109" s="61"/>
      <c r="AE109" s="90"/>
      <c r="AF109" s="72"/>
    </row>
    <row r="110" spans="1:33" ht="15.75" customHeight="1">
      <c r="A110" s="89"/>
      <c r="B110" s="49"/>
      <c r="C110" s="78"/>
      <c r="D110" s="49"/>
      <c r="E110" s="78"/>
      <c r="F110" s="49"/>
      <c r="G110" s="78"/>
      <c r="H110" s="49"/>
      <c r="I110" s="78"/>
      <c r="J110" s="49"/>
      <c r="K110" s="78"/>
      <c r="L110" s="49"/>
      <c r="M110" s="78"/>
      <c r="N110" s="49"/>
      <c r="O110" s="78"/>
      <c r="P110" s="49"/>
      <c r="Q110" s="78"/>
      <c r="R110" s="49"/>
      <c r="S110" s="78"/>
      <c r="T110" s="49"/>
      <c r="U110" s="78"/>
      <c r="V110" s="50"/>
      <c r="W110" s="53"/>
      <c r="X110" s="49"/>
      <c r="Y110" s="78"/>
      <c r="Z110" s="50"/>
      <c r="AA110" s="78"/>
      <c r="AB110" s="49"/>
      <c r="AC110" s="78"/>
      <c r="AD110" s="61"/>
      <c r="AE110" s="90"/>
      <c r="AF110" s="72"/>
    </row>
    <row r="111" spans="1:33" s="8" customFormat="1" ht="15.75" customHeight="1">
      <c r="A111" s="89"/>
      <c r="B111" s="49"/>
      <c r="C111" s="78"/>
      <c r="D111" s="49"/>
      <c r="E111" s="78"/>
      <c r="F111" s="49"/>
      <c r="G111" s="78"/>
      <c r="H111" s="49"/>
      <c r="I111" s="78"/>
      <c r="J111" s="49"/>
      <c r="K111" s="78"/>
      <c r="L111" s="49"/>
      <c r="M111" s="78"/>
      <c r="N111" s="49"/>
      <c r="O111" s="78"/>
      <c r="P111" s="49"/>
      <c r="Q111" s="78"/>
      <c r="R111" s="49"/>
      <c r="S111" s="78"/>
      <c r="T111" s="49"/>
      <c r="U111" s="78"/>
      <c r="V111" s="50"/>
      <c r="W111" s="53"/>
      <c r="X111" s="49"/>
      <c r="Y111" s="78"/>
      <c r="Z111" s="50"/>
      <c r="AA111" s="78"/>
      <c r="AB111" s="49"/>
      <c r="AC111" s="78"/>
      <c r="AD111" s="61"/>
      <c r="AE111" s="90"/>
      <c r="AF111" s="98"/>
    </row>
    <row r="112" spans="1:33" ht="15.75" customHeight="1">
      <c r="A112" s="89"/>
      <c r="B112" s="49"/>
      <c r="C112" s="78"/>
      <c r="D112" s="49"/>
      <c r="E112" s="78"/>
      <c r="F112" s="49"/>
      <c r="G112" s="78"/>
      <c r="H112" s="49"/>
      <c r="I112" s="78"/>
      <c r="J112" s="49"/>
      <c r="K112" s="78"/>
      <c r="L112" s="49"/>
      <c r="M112" s="78"/>
      <c r="N112" s="49"/>
      <c r="O112" s="78"/>
      <c r="P112" s="49"/>
      <c r="Q112" s="78"/>
      <c r="R112" s="49"/>
      <c r="S112" s="78"/>
      <c r="T112" s="49"/>
      <c r="U112" s="78"/>
      <c r="V112" s="50"/>
      <c r="W112" s="78"/>
      <c r="X112" s="49"/>
      <c r="Y112" s="78"/>
      <c r="Z112" s="50"/>
      <c r="AA112" s="78"/>
      <c r="AB112" s="49"/>
      <c r="AC112" s="78"/>
      <c r="AD112" s="61"/>
      <c r="AE112" s="90"/>
      <c r="AF112" s="72"/>
    </row>
    <row r="113" spans="1:32" ht="15.75" customHeight="1">
      <c r="A113" s="89"/>
      <c r="B113" s="49"/>
      <c r="C113" s="78"/>
      <c r="D113" s="49"/>
      <c r="E113" s="78"/>
      <c r="F113" s="49"/>
      <c r="G113" s="78"/>
      <c r="H113" s="56" t="s">
        <v>513</v>
      </c>
      <c r="I113" s="78"/>
      <c r="J113" s="49"/>
      <c r="K113" s="78"/>
      <c r="L113" s="49"/>
      <c r="M113" s="78"/>
      <c r="N113" s="49"/>
      <c r="O113" s="78"/>
      <c r="P113" s="49"/>
      <c r="Q113" s="78"/>
      <c r="R113" s="50"/>
      <c r="S113" s="78"/>
      <c r="T113" s="49"/>
      <c r="U113" s="78"/>
      <c r="V113" s="50"/>
      <c r="W113" s="78"/>
      <c r="X113" s="49"/>
      <c r="Y113" s="78"/>
      <c r="Z113" s="50"/>
      <c r="AA113" s="78"/>
      <c r="AB113" s="49"/>
      <c r="AC113" s="78"/>
      <c r="AD113" s="61"/>
      <c r="AE113" s="90"/>
      <c r="AF113" s="72"/>
    </row>
    <row r="114" spans="1:32" ht="15.75" customHeight="1">
      <c r="A114" s="89"/>
      <c r="B114" s="49"/>
      <c r="C114" s="78"/>
      <c r="D114" s="49"/>
      <c r="E114" s="78"/>
      <c r="F114" s="49"/>
      <c r="G114" s="78"/>
      <c r="H114" s="49" t="s">
        <v>493</v>
      </c>
      <c r="I114" s="78">
        <v>87</v>
      </c>
      <c r="J114" s="49"/>
      <c r="K114" s="78"/>
      <c r="L114" s="49"/>
      <c r="M114" s="78"/>
      <c r="N114" s="49"/>
      <c r="O114" s="78"/>
      <c r="P114" s="49"/>
      <c r="Q114" s="78"/>
      <c r="R114" s="49"/>
      <c r="S114" s="78"/>
      <c r="T114" s="49"/>
      <c r="U114" s="78"/>
      <c r="V114" s="52"/>
      <c r="W114" s="78"/>
      <c r="X114" s="49"/>
      <c r="Y114" s="78"/>
      <c r="Z114" s="50"/>
      <c r="AA114" s="78"/>
      <c r="AB114" s="49"/>
      <c r="AC114" s="78"/>
      <c r="AD114" s="61"/>
      <c r="AE114" s="90"/>
      <c r="AF114" s="72"/>
    </row>
    <row r="115" spans="1:32" ht="15.75" customHeight="1">
      <c r="A115" s="89"/>
      <c r="B115" s="49"/>
      <c r="C115" s="78"/>
      <c r="D115" s="49"/>
      <c r="E115" s="78"/>
      <c r="F115" s="49"/>
      <c r="G115" s="78"/>
      <c r="H115" s="49" t="s">
        <v>489</v>
      </c>
      <c r="I115" s="78">
        <v>44</v>
      </c>
      <c r="J115" s="49"/>
      <c r="K115" s="78"/>
      <c r="L115" s="49"/>
      <c r="M115" s="78"/>
      <c r="N115" s="49"/>
      <c r="O115" s="78"/>
      <c r="P115" s="49"/>
      <c r="Q115" s="78"/>
      <c r="R115" s="49"/>
      <c r="S115" s="78"/>
      <c r="T115" s="49"/>
      <c r="U115" s="78"/>
      <c r="V115" s="52"/>
      <c r="W115" s="78"/>
      <c r="X115" s="49"/>
      <c r="Y115" s="78"/>
      <c r="Z115" s="50"/>
      <c r="AA115" s="78"/>
      <c r="AB115" s="49"/>
      <c r="AC115" s="78"/>
      <c r="AD115" s="54" t="s">
        <v>104</v>
      </c>
      <c r="AE115" s="90"/>
      <c r="AF115" s="72"/>
    </row>
    <row r="116" spans="1:32" ht="15.75" customHeight="1">
      <c r="A116" s="89"/>
      <c r="B116" s="49"/>
      <c r="C116" s="78"/>
      <c r="D116" s="49"/>
      <c r="E116" s="78"/>
      <c r="F116" s="49"/>
      <c r="G116" s="78"/>
      <c r="H116" s="49" t="s">
        <v>477</v>
      </c>
      <c r="I116" s="78">
        <v>5</v>
      </c>
      <c r="J116" s="49"/>
      <c r="K116" s="78"/>
      <c r="L116" s="49"/>
      <c r="M116" s="78"/>
      <c r="N116" s="49"/>
      <c r="O116" s="78"/>
      <c r="P116" s="49"/>
      <c r="Q116" s="78"/>
      <c r="R116" s="49" t="s">
        <v>482</v>
      </c>
      <c r="S116" s="78"/>
      <c r="T116" s="56" t="s">
        <v>503</v>
      </c>
      <c r="U116" s="78">
        <v>43</v>
      </c>
      <c r="V116" s="49"/>
      <c r="W116" s="78"/>
      <c r="X116" s="49"/>
      <c r="Y116" s="78"/>
      <c r="Z116" s="50"/>
      <c r="AA116" s="78"/>
      <c r="AB116" s="49"/>
      <c r="AC116" s="78"/>
      <c r="AD116" s="91">
        <v>7499</v>
      </c>
      <c r="AE116" s="90"/>
      <c r="AF116" s="72"/>
    </row>
    <row r="117" spans="1:32" ht="15.75" customHeight="1">
      <c r="A117" s="89"/>
      <c r="B117" s="49"/>
      <c r="C117" s="78"/>
      <c r="D117" s="49"/>
      <c r="E117" s="78"/>
      <c r="F117" s="49"/>
      <c r="G117" s="78"/>
      <c r="H117" s="49" t="s">
        <v>478</v>
      </c>
      <c r="I117" s="78"/>
      <c r="J117" s="49"/>
      <c r="K117" s="78"/>
      <c r="L117" s="49" t="s">
        <v>457</v>
      </c>
      <c r="M117" s="78">
        <v>21</v>
      </c>
      <c r="N117" s="49"/>
      <c r="O117" s="78"/>
      <c r="P117" s="49"/>
      <c r="Q117" s="78"/>
      <c r="R117" s="49" t="s">
        <v>411</v>
      </c>
      <c r="S117" s="78">
        <v>39</v>
      </c>
      <c r="T117" s="49" t="s">
        <v>413</v>
      </c>
      <c r="U117" s="78"/>
      <c r="V117" s="52" t="s">
        <v>479</v>
      </c>
      <c r="W117" s="78">
        <v>4</v>
      </c>
      <c r="X117" s="49"/>
      <c r="Y117" s="78"/>
      <c r="Z117" s="50"/>
      <c r="AA117" s="78"/>
      <c r="AB117" s="49"/>
      <c r="AC117" s="78"/>
      <c r="AD117" s="54" t="s">
        <v>105</v>
      </c>
      <c r="AE117" s="90"/>
      <c r="AF117" s="72"/>
    </row>
    <row r="118" spans="1:32" ht="15.75" customHeight="1">
      <c r="A118" s="89"/>
      <c r="B118" s="49"/>
      <c r="C118" s="78"/>
      <c r="D118" s="49" t="s">
        <v>12</v>
      </c>
      <c r="E118" s="78"/>
      <c r="F118" s="49"/>
      <c r="G118" s="78"/>
      <c r="H118" s="49" t="s">
        <v>12</v>
      </c>
      <c r="I118" s="78"/>
      <c r="J118" s="49" t="s">
        <v>106</v>
      </c>
      <c r="K118" s="78"/>
      <c r="L118" s="49" t="s">
        <v>12</v>
      </c>
      <c r="M118" s="78"/>
      <c r="N118" s="49" t="s">
        <v>12</v>
      </c>
      <c r="O118" s="78"/>
      <c r="P118" s="49"/>
      <c r="Q118" s="78"/>
      <c r="R118" s="49" t="s">
        <v>12</v>
      </c>
      <c r="S118" s="78"/>
      <c r="T118" s="49" t="s">
        <v>12</v>
      </c>
      <c r="U118" s="78"/>
      <c r="V118" s="49" t="s">
        <v>12</v>
      </c>
      <c r="W118" s="78">
        <v>1</v>
      </c>
      <c r="X118" s="49"/>
      <c r="Y118" s="78"/>
      <c r="Z118" s="50" t="s">
        <v>12</v>
      </c>
      <c r="AA118" s="78"/>
      <c r="AB118" s="49" t="s">
        <v>12</v>
      </c>
      <c r="AC118" s="78">
        <v>4</v>
      </c>
      <c r="AD118" s="93">
        <f>IF(ISERROR(AD119/AD116),"",AD119/AD116)</f>
        <v>0.90732097613015072</v>
      </c>
      <c r="AE118" s="90"/>
      <c r="AF118" s="72"/>
    </row>
    <row r="119" spans="1:32" ht="15.75" customHeight="1">
      <c r="A119" s="94" t="s">
        <v>107</v>
      </c>
      <c r="B119" s="55" t="s">
        <v>39</v>
      </c>
      <c r="C119" s="95">
        <f>SUBTOTAL(9,C51:C118)</f>
        <v>0</v>
      </c>
      <c r="D119" s="55" t="s">
        <v>436</v>
      </c>
      <c r="E119" s="95">
        <f>SUBTOTAL(9,E51:E118)</f>
        <v>505</v>
      </c>
      <c r="F119" s="55" t="s">
        <v>40</v>
      </c>
      <c r="G119" s="95">
        <f>SUBTOTAL(9,G51:G118)</f>
        <v>0</v>
      </c>
      <c r="H119" s="55" t="s">
        <v>41</v>
      </c>
      <c r="I119" s="95">
        <f>SUBTOTAL(9,I51:I118)</f>
        <v>967</v>
      </c>
      <c r="J119" s="55" t="s">
        <v>42</v>
      </c>
      <c r="K119" s="95">
        <f>SUBTOTAL(9,K51:K118)</f>
        <v>0</v>
      </c>
      <c r="L119" s="55" t="s">
        <v>43</v>
      </c>
      <c r="M119" s="95">
        <f>SUBTOTAL(9,M51:M118)</f>
        <v>301</v>
      </c>
      <c r="N119" s="55" t="s">
        <v>44</v>
      </c>
      <c r="O119" s="95">
        <f>SUBTOTAL(9,O51:O118)</f>
        <v>181</v>
      </c>
      <c r="P119" s="55" t="s">
        <v>45</v>
      </c>
      <c r="Q119" s="95">
        <f>SUBTOTAL(9,Q51:Q118)</f>
        <v>0</v>
      </c>
      <c r="R119" s="55" t="s">
        <v>46</v>
      </c>
      <c r="S119" s="95">
        <f>SUBTOTAL(9,S51:S118)</f>
        <v>652</v>
      </c>
      <c r="T119" s="55" t="s">
        <v>47</v>
      </c>
      <c r="U119" s="95">
        <f>SUBTOTAL(9,U51:U118)</f>
        <v>102</v>
      </c>
      <c r="V119" s="55" t="s">
        <v>48</v>
      </c>
      <c r="W119" s="95">
        <f>SUBTOTAL(9,W51:W118)</f>
        <v>3210</v>
      </c>
      <c r="X119" s="55" t="s">
        <v>278</v>
      </c>
      <c r="Y119" s="95">
        <f>SUBTOTAL(9,Y51:Y118)</f>
        <v>0</v>
      </c>
      <c r="Z119" s="55" t="s">
        <v>49</v>
      </c>
      <c r="AA119" s="95">
        <f>SUBTOTAL(9,AA51:AA118)</f>
        <v>0</v>
      </c>
      <c r="AB119" s="55" t="s">
        <v>50</v>
      </c>
      <c r="AC119" s="95">
        <f>SUBTOTAL(9,AC51:AC118)</f>
        <v>886</v>
      </c>
      <c r="AD119" s="96">
        <f>SUM(B119:AC119)</f>
        <v>6804</v>
      </c>
      <c r="AE119" s="97" t="s">
        <v>107</v>
      </c>
      <c r="AF119" s="72"/>
    </row>
    <row r="120" spans="1:32" ht="15.75" customHeight="1">
      <c r="A120" s="89"/>
      <c r="B120" s="49"/>
      <c r="C120" s="78"/>
      <c r="D120" s="49"/>
      <c r="E120" s="78"/>
      <c r="F120" s="49"/>
      <c r="G120" s="78"/>
      <c r="H120" s="49"/>
      <c r="I120" s="78"/>
      <c r="J120" s="49"/>
      <c r="K120" s="78"/>
      <c r="L120" s="49"/>
      <c r="M120" s="78"/>
      <c r="N120" s="49"/>
      <c r="O120" s="78"/>
      <c r="P120" s="49"/>
      <c r="Q120" s="78"/>
      <c r="R120" s="49"/>
      <c r="S120" s="78"/>
      <c r="T120" s="49"/>
      <c r="U120" s="78"/>
      <c r="V120" s="57"/>
      <c r="W120" s="78"/>
      <c r="X120" s="49"/>
      <c r="Y120" s="78"/>
      <c r="Z120" s="50"/>
      <c r="AA120" s="78"/>
      <c r="AB120" s="49"/>
      <c r="AC120" s="78"/>
      <c r="AD120" s="79"/>
      <c r="AE120" s="90"/>
      <c r="AF120" s="72"/>
    </row>
    <row r="121" spans="1:32" ht="15.75" customHeight="1">
      <c r="A121" s="85"/>
      <c r="B121" s="49" t="s">
        <v>414</v>
      </c>
      <c r="C121" s="78">
        <v>51</v>
      </c>
      <c r="D121" s="49" t="s">
        <v>415</v>
      </c>
      <c r="E121" s="78">
        <v>5</v>
      </c>
      <c r="F121" s="49"/>
      <c r="G121" s="78"/>
      <c r="H121" s="49" t="s">
        <v>419</v>
      </c>
      <c r="I121" s="78"/>
      <c r="J121" s="49"/>
      <c r="K121" s="78"/>
      <c r="L121" s="49" t="s">
        <v>420</v>
      </c>
      <c r="M121" s="78">
        <v>90</v>
      </c>
      <c r="N121" s="49" t="s">
        <v>416</v>
      </c>
      <c r="O121" s="78">
        <v>16</v>
      </c>
      <c r="P121" s="49"/>
      <c r="Q121" s="78"/>
      <c r="R121" s="49" t="s">
        <v>20</v>
      </c>
      <c r="S121" s="78"/>
      <c r="T121" s="104" t="s">
        <v>421</v>
      </c>
      <c r="U121" s="78">
        <v>32</v>
      </c>
      <c r="V121" s="49" t="s">
        <v>341</v>
      </c>
      <c r="W121" s="78">
        <v>38</v>
      </c>
      <c r="X121" s="49"/>
      <c r="Y121" s="78"/>
      <c r="Z121" s="50"/>
      <c r="AA121" s="78"/>
      <c r="AB121" s="49" t="s">
        <v>425</v>
      </c>
      <c r="AC121" s="78">
        <v>2</v>
      </c>
      <c r="AD121" s="79"/>
      <c r="AE121" s="86"/>
      <c r="AF121" s="72"/>
    </row>
    <row r="122" spans="1:32" ht="15.75" customHeight="1">
      <c r="A122" s="85"/>
      <c r="B122" s="49" t="s">
        <v>418</v>
      </c>
      <c r="C122" s="78"/>
      <c r="D122" s="49" t="s">
        <v>469</v>
      </c>
      <c r="E122" s="78">
        <v>21</v>
      </c>
      <c r="F122" s="49"/>
      <c r="G122" s="78"/>
      <c r="H122" s="49" t="s">
        <v>371</v>
      </c>
      <c r="I122" s="78">
        <v>240</v>
      </c>
      <c r="J122" s="49"/>
      <c r="K122" s="78"/>
      <c r="L122" s="49"/>
      <c r="M122" s="78"/>
      <c r="N122" s="49" t="s">
        <v>423</v>
      </c>
      <c r="O122" s="78"/>
      <c r="P122" s="49"/>
      <c r="Q122" s="78"/>
      <c r="R122" s="49" t="s">
        <v>333</v>
      </c>
      <c r="S122" s="78">
        <v>62</v>
      </c>
      <c r="T122" s="49" t="s">
        <v>426</v>
      </c>
      <c r="U122" s="78">
        <v>42</v>
      </c>
      <c r="V122" s="49" t="s">
        <v>398</v>
      </c>
      <c r="W122" s="78">
        <v>283</v>
      </c>
      <c r="X122" s="49"/>
      <c r="Y122" s="78"/>
      <c r="Z122" s="50"/>
      <c r="AA122" s="78"/>
      <c r="AB122" s="49" t="s">
        <v>384</v>
      </c>
      <c r="AC122" s="78">
        <v>1</v>
      </c>
      <c r="AD122" s="79"/>
      <c r="AE122" s="86"/>
      <c r="AF122" s="72"/>
    </row>
    <row r="123" spans="1:32" ht="15.75" customHeight="1">
      <c r="A123" s="85" t="s">
        <v>65</v>
      </c>
      <c r="B123" s="49" t="s">
        <v>422</v>
      </c>
      <c r="C123" s="78">
        <v>41</v>
      </c>
      <c r="D123" s="50"/>
      <c r="E123" s="78"/>
      <c r="F123" s="49"/>
      <c r="G123" s="78"/>
      <c r="H123" s="49" t="s">
        <v>427</v>
      </c>
      <c r="I123" s="78">
        <v>331</v>
      </c>
      <c r="J123" s="49"/>
      <c r="K123" s="78"/>
      <c r="L123" s="50"/>
      <c r="M123" s="78"/>
      <c r="N123" s="59"/>
      <c r="O123" s="50"/>
      <c r="P123" s="49"/>
      <c r="Q123" s="78"/>
      <c r="R123" s="49" t="s">
        <v>424</v>
      </c>
      <c r="S123" s="78">
        <v>256</v>
      </c>
      <c r="T123" s="49" t="s">
        <v>345</v>
      </c>
      <c r="U123" s="78">
        <v>43</v>
      </c>
      <c r="V123" s="50" t="s">
        <v>331</v>
      </c>
      <c r="W123" s="78">
        <v>65</v>
      </c>
      <c r="X123" s="49"/>
      <c r="Y123" s="78"/>
      <c r="Z123" s="50"/>
      <c r="AA123" s="78"/>
      <c r="AB123" s="49" t="s">
        <v>395</v>
      </c>
      <c r="AC123" s="78"/>
      <c r="AD123" s="79"/>
      <c r="AE123" s="86" t="s">
        <v>65</v>
      </c>
      <c r="AF123" s="72"/>
    </row>
    <row r="124" spans="1:32" ht="15.75" customHeight="1">
      <c r="A124" s="85"/>
      <c r="B124" s="49"/>
      <c r="C124" s="78"/>
      <c r="D124" s="49"/>
      <c r="E124" s="78"/>
      <c r="F124" s="49"/>
      <c r="G124" s="78"/>
      <c r="H124" s="49"/>
      <c r="I124" s="78"/>
      <c r="J124" s="49"/>
      <c r="K124" s="78"/>
      <c r="L124" s="49"/>
      <c r="M124" s="78"/>
      <c r="N124" s="50"/>
      <c r="O124" s="78"/>
      <c r="P124" s="49"/>
      <c r="Q124" s="78"/>
      <c r="R124" s="49" t="s">
        <v>334</v>
      </c>
      <c r="S124" s="78">
        <v>9</v>
      </c>
      <c r="T124" s="50" t="s">
        <v>429</v>
      </c>
      <c r="U124" s="78">
        <v>202</v>
      </c>
      <c r="V124" s="59" t="s">
        <v>316</v>
      </c>
      <c r="W124" s="50">
        <v>424</v>
      </c>
      <c r="X124" s="49"/>
      <c r="Y124" s="78"/>
      <c r="Z124" s="50"/>
      <c r="AA124" s="78"/>
      <c r="AB124" s="49" t="s">
        <v>497</v>
      </c>
      <c r="AC124" s="78"/>
      <c r="AD124" s="79"/>
      <c r="AE124" s="86"/>
      <c r="AF124" s="72"/>
    </row>
    <row r="125" spans="1:32" ht="15.75" customHeight="1">
      <c r="A125" s="85" t="s">
        <v>66</v>
      </c>
      <c r="B125" s="50"/>
      <c r="C125" s="78"/>
      <c r="D125" s="49"/>
      <c r="E125" s="78"/>
      <c r="F125" s="49"/>
      <c r="G125" s="78"/>
      <c r="H125" s="49"/>
      <c r="I125" s="78"/>
      <c r="J125" s="49"/>
      <c r="K125" s="78"/>
      <c r="L125" s="57"/>
      <c r="M125" s="78"/>
      <c r="N125" s="49"/>
      <c r="O125" s="78"/>
      <c r="P125" s="49"/>
      <c r="Q125" s="78"/>
      <c r="R125" s="49" t="s">
        <v>428</v>
      </c>
      <c r="S125" s="78"/>
      <c r="T125" s="50" t="s">
        <v>430</v>
      </c>
      <c r="U125" s="78"/>
      <c r="V125" s="49" t="s">
        <v>444</v>
      </c>
      <c r="W125" s="78"/>
      <c r="X125" s="49"/>
      <c r="Y125" s="78"/>
      <c r="Z125" s="50"/>
      <c r="AA125" s="78"/>
      <c r="AB125" s="56" t="s">
        <v>94</v>
      </c>
      <c r="AC125" s="78">
        <v>4</v>
      </c>
      <c r="AD125" s="79"/>
      <c r="AE125" s="86" t="s">
        <v>66</v>
      </c>
      <c r="AF125" s="72"/>
    </row>
    <row r="126" spans="1:32" ht="15.75" customHeight="1">
      <c r="A126" s="85"/>
      <c r="B126" s="50"/>
      <c r="C126" s="78"/>
      <c r="D126" s="49"/>
      <c r="E126" s="78"/>
      <c r="F126" s="49"/>
      <c r="G126" s="78"/>
      <c r="H126" s="49"/>
      <c r="I126" s="78"/>
      <c r="J126" s="49"/>
      <c r="K126" s="78"/>
      <c r="L126" s="49"/>
      <c r="M126" s="78"/>
      <c r="N126" s="49"/>
      <c r="O126" s="78"/>
      <c r="P126" s="49"/>
      <c r="Q126" s="78"/>
      <c r="R126" s="49"/>
      <c r="S126" s="78"/>
      <c r="T126" s="49"/>
      <c r="U126" s="78"/>
      <c r="V126" s="49" t="s">
        <v>431</v>
      </c>
      <c r="W126" s="78"/>
      <c r="X126" s="49"/>
      <c r="Y126" s="78"/>
      <c r="Z126" s="50"/>
      <c r="AA126" s="78"/>
      <c r="AB126" s="49"/>
      <c r="AC126" s="78"/>
      <c r="AD126" s="79"/>
      <c r="AE126" s="86"/>
      <c r="AF126" s="72"/>
    </row>
    <row r="127" spans="1:32" ht="15.75" customHeight="1">
      <c r="A127" s="85" t="s">
        <v>78</v>
      </c>
      <c r="B127" s="49"/>
      <c r="C127" s="78"/>
      <c r="D127" s="49"/>
      <c r="E127" s="78"/>
      <c r="F127" s="49"/>
      <c r="G127" s="78"/>
      <c r="H127" s="50"/>
      <c r="I127" s="78"/>
      <c r="J127" s="49"/>
      <c r="K127" s="78"/>
      <c r="L127" s="49"/>
      <c r="M127" s="78"/>
      <c r="N127" s="49"/>
      <c r="O127" s="78"/>
      <c r="P127" s="49"/>
      <c r="Q127" s="78"/>
      <c r="R127" s="49"/>
      <c r="S127" s="78"/>
      <c r="T127" s="50"/>
      <c r="U127" s="78"/>
      <c r="V127" s="49" t="s">
        <v>410</v>
      </c>
      <c r="W127" s="78">
        <v>256</v>
      </c>
      <c r="X127" s="49"/>
      <c r="Y127" s="78"/>
      <c r="Z127" s="50"/>
      <c r="AA127" s="78"/>
      <c r="AB127" s="50"/>
      <c r="AC127" s="78"/>
      <c r="AD127" s="79"/>
      <c r="AE127" s="86" t="s">
        <v>78</v>
      </c>
      <c r="AF127" s="72"/>
    </row>
    <row r="128" spans="1:32" ht="15.75" customHeight="1">
      <c r="A128" s="85"/>
      <c r="B128" s="49"/>
      <c r="C128" s="78"/>
      <c r="D128" s="49"/>
      <c r="E128" s="78"/>
      <c r="F128" s="49"/>
      <c r="G128" s="78"/>
      <c r="H128" s="49"/>
      <c r="I128" s="78"/>
      <c r="J128" s="49"/>
      <c r="K128" s="78"/>
      <c r="L128" s="49"/>
      <c r="M128" s="78"/>
      <c r="N128" s="49"/>
      <c r="O128" s="78"/>
      <c r="P128" s="49"/>
      <c r="Q128" s="78"/>
      <c r="R128" s="49"/>
      <c r="S128" s="78"/>
      <c r="T128" s="49"/>
      <c r="U128" s="78"/>
      <c r="V128" s="49" t="s">
        <v>433</v>
      </c>
      <c r="W128" s="78">
        <v>233</v>
      </c>
      <c r="X128" s="49"/>
      <c r="Y128" s="78"/>
      <c r="Z128" s="50"/>
      <c r="AA128" s="78"/>
      <c r="AB128" s="50"/>
      <c r="AC128" s="78"/>
      <c r="AD128" s="79"/>
      <c r="AE128" s="86"/>
      <c r="AF128" s="72"/>
    </row>
    <row r="129" spans="1:32" ht="15.75" customHeight="1">
      <c r="A129" s="85" t="s">
        <v>81</v>
      </c>
      <c r="B129" s="49"/>
      <c r="C129" s="78"/>
      <c r="D129" s="49"/>
      <c r="E129" s="78"/>
      <c r="F129" s="49"/>
      <c r="G129" s="78"/>
      <c r="H129" s="49"/>
      <c r="I129" s="78"/>
      <c r="J129" s="49"/>
      <c r="K129" s="78"/>
      <c r="L129" s="49"/>
      <c r="M129" s="78"/>
      <c r="N129" s="49"/>
      <c r="O129" s="78"/>
      <c r="P129" s="49"/>
      <c r="Q129" s="78"/>
      <c r="R129" s="49"/>
      <c r="S129" s="78"/>
      <c r="T129" s="49"/>
      <c r="U129" s="78"/>
      <c r="V129" s="49" t="s">
        <v>432</v>
      </c>
      <c r="W129" s="78">
        <v>470</v>
      </c>
      <c r="X129" s="49"/>
      <c r="Y129" s="78"/>
      <c r="Z129" s="50"/>
      <c r="AA129" s="78"/>
      <c r="AB129" s="49"/>
      <c r="AC129" s="78"/>
      <c r="AD129" s="79"/>
      <c r="AE129" s="86" t="s">
        <v>81</v>
      </c>
      <c r="AF129" s="72"/>
    </row>
    <row r="130" spans="1:32" ht="15.75" customHeight="1">
      <c r="A130" s="85"/>
      <c r="B130" s="49"/>
      <c r="C130" s="78"/>
      <c r="D130" s="49"/>
      <c r="E130" s="78"/>
      <c r="F130" s="49"/>
      <c r="G130" s="78"/>
      <c r="H130" s="49"/>
      <c r="I130" s="78"/>
      <c r="J130" s="49"/>
      <c r="K130" s="78"/>
      <c r="L130" s="49"/>
      <c r="M130" s="78"/>
      <c r="N130" s="49"/>
      <c r="O130" s="78"/>
      <c r="P130" s="49"/>
      <c r="Q130" s="78"/>
      <c r="R130" s="49"/>
      <c r="S130" s="78"/>
      <c r="T130" s="49"/>
      <c r="U130" s="78"/>
      <c r="V130" s="56" t="s">
        <v>525</v>
      </c>
      <c r="W130" s="78">
        <v>1</v>
      </c>
      <c r="X130" s="49"/>
      <c r="Y130" s="78"/>
      <c r="Z130" s="50"/>
      <c r="AA130" s="78"/>
      <c r="AB130" s="49"/>
      <c r="AC130" s="78"/>
      <c r="AD130" s="79"/>
      <c r="AE130" s="86"/>
      <c r="AF130" s="72"/>
    </row>
    <row r="131" spans="1:32" ht="15.75" customHeight="1">
      <c r="A131" s="85" t="s">
        <v>110</v>
      </c>
      <c r="B131" s="49"/>
      <c r="C131" s="78"/>
      <c r="D131" s="49"/>
      <c r="E131" s="78"/>
      <c r="F131" s="49"/>
      <c r="G131" s="78"/>
      <c r="H131" s="49"/>
      <c r="I131" s="78"/>
      <c r="J131" s="49"/>
      <c r="K131" s="78"/>
      <c r="L131" s="49"/>
      <c r="M131" s="78"/>
      <c r="N131" s="49"/>
      <c r="O131" s="78"/>
      <c r="P131" s="49"/>
      <c r="Q131" s="78"/>
      <c r="R131" s="50"/>
      <c r="S131" s="78"/>
      <c r="T131" s="49"/>
      <c r="U131" s="78"/>
      <c r="V131" s="49"/>
      <c r="W131" s="78"/>
      <c r="X131" s="49"/>
      <c r="Y131" s="78"/>
      <c r="Z131" s="50"/>
      <c r="AA131" s="78"/>
      <c r="AB131" s="49"/>
      <c r="AC131" s="78"/>
      <c r="AD131" s="79"/>
      <c r="AE131" s="86" t="s">
        <v>110</v>
      </c>
      <c r="AF131" s="72"/>
    </row>
    <row r="132" spans="1:32" ht="15.75" customHeight="1">
      <c r="A132" s="85"/>
      <c r="B132" s="49"/>
      <c r="C132" s="78"/>
      <c r="D132" s="49"/>
      <c r="E132" s="78"/>
      <c r="F132" s="49"/>
      <c r="G132" s="78"/>
      <c r="H132" s="49"/>
      <c r="I132" s="78"/>
      <c r="J132" s="49"/>
      <c r="K132" s="78"/>
      <c r="L132" s="49"/>
      <c r="M132" s="78"/>
      <c r="N132" s="49"/>
      <c r="O132" s="78"/>
      <c r="P132" s="49"/>
      <c r="Q132" s="78"/>
      <c r="R132" s="49"/>
      <c r="S132" s="78"/>
      <c r="T132" s="49"/>
      <c r="U132" s="78"/>
      <c r="V132" s="49"/>
      <c r="W132" s="78"/>
      <c r="X132" s="49"/>
      <c r="Y132" s="78"/>
      <c r="Z132" s="50"/>
      <c r="AA132" s="78"/>
      <c r="AB132" s="50"/>
      <c r="AC132" s="78"/>
      <c r="AD132" s="79"/>
      <c r="AE132" s="86"/>
      <c r="AF132" s="72"/>
    </row>
    <row r="133" spans="1:32" ht="15.75" customHeight="1">
      <c r="A133" s="85" t="s">
        <v>112</v>
      </c>
      <c r="B133" s="49"/>
      <c r="C133" s="78"/>
      <c r="D133" s="49"/>
      <c r="E133" s="78"/>
      <c r="F133" s="49"/>
      <c r="G133" s="78"/>
      <c r="H133" s="49"/>
      <c r="I133" s="78"/>
      <c r="J133" s="49"/>
      <c r="K133" s="78"/>
      <c r="L133" s="49"/>
      <c r="M133" s="78"/>
      <c r="N133" s="49"/>
      <c r="O133" s="78"/>
      <c r="P133" s="49"/>
      <c r="Q133" s="78"/>
      <c r="R133" s="49"/>
      <c r="S133" s="78"/>
      <c r="T133" s="49"/>
      <c r="U133" s="78"/>
      <c r="V133" s="49"/>
      <c r="W133" s="78"/>
      <c r="X133" s="49"/>
      <c r="Y133" s="78"/>
      <c r="Z133" s="50"/>
      <c r="AA133" s="78"/>
      <c r="AB133" s="49"/>
      <c r="AC133" s="78"/>
      <c r="AD133" s="79"/>
      <c r="AE133" s="86" t="s">
        <v>112</v>
      </c>
      <c r="AF133" s="72"/>
    </row>
    <row r="134" spans="1:32" ht="15.75" customHeight="1">
      <c r="A134" s="89"/>
      <c r="B134" s="49"/>
      <c r="C134" s="78"/>
      <c r="D134" s="49"/>
      <c r="E134" s="78"/>
      <c r="F134" s="49"/>
      <c r="G134" s="78"/>
      <c r="H134" s="49"/>
      <c r="I134" s="78"/>
      <c r="J134" s="49"/>
      <c r="K134" s="78"/>
      <c r="L134" s="49"/>
      <c r="M134" s="78"/>
      <c r="N134" s="49"/>
      <c r="O134" s="78"/>
      <c r="P134" s="49"/>
      <c r="Q134" s="78"/>
      <c r="R134" s="49"/>
      <c r="S134" s="78"/>
      <c r="T134" s="49"/>
      <c r="U134" s="78"/>
      <c r="V134" s="49"/>
      <c r="W134" s="78"/>
      <c r="X134" s="49"/>
      <c r="Y134" s="78"/>
      <c r="Z134" s="50"/>
      <c r="AA134" s="78"/>
      <c r="AB134" s="49"/>
      <c r="AC134" s="78"/>
      <c r="AD134" s="79"/>
      <c r="AE134" s="90"/>
      <c r="AF134" s="72"/>
    </row>
    <row r="135" spans="1:32" ht="15.75" customHeight="1">
      <c r="A135" s="89"/>
      <c r="B135" s="49"/>
      <c r="C135" s="78"/>
      <c r="D135" s="49"/>
      <c r="E135" s="78"/>
      <c r="F135" s="49"/>
      <c r="G135" s="78"/>
      <c r="H135" s="49"/>
      <c r="I135" s="78"/>
      <c r="J135" s="49"/>
      <c r="K135" s="78"/>
      <c r="L135" s="49"/>
      <c r="M135" s="78"/>
      <c r="N135" s="49"/>
      <c r="O135" s="78"/>
      <c r="P135" s="49"/>
      <c r="Q135" s="78"/>
      <c r="R135" s="49"/>
      <c r="S135" s="78"/>
      <c r="T135" s="49"/>
      <c r="U135" s="78"/>
      <c r="V135" s="49"/>
      <c r="W135" s="105"/>
      <c r="X135" s="49"/>
      <c r="Y135" s="78"/>
      <c r="Z135" s="50"/>
      <c r="AA135" s="78"/>
      <c r="AB135" s="49"/>
      <c r="AC135" s="78"/>
      <c r="AD135" s="79"/>
      <c r="AE135" s="90"/>
      <c r="AF135" s="72"/>
    </row>
    <row r="136" spans="1:32" ht="15.75" customHeight="1">
      <c r="A136" s="89"/>
      <c r="B136" s="49"/>
      <c r="C136" s="78"/>
      <c r="D136" s="49"/>
      <c r="E136" s="78"/>
      <c r="F136" s="49"/>
      <c r="G136" s="78"/>
      <c r="H136" s="49"/>
      <c r="I136" s="78"/>
      <c r="J136" s="49"/>
      <c r="K136" s="78"/>
      <c r="L136" s="49"/>
      <c r="M136" s="78"/>
      <c r="N136" s="49"/>
      <c r="O136" s="78"/>
      <c r="P136" s="49"/>
      <c r="Q136" s="78"/>
      <c r="R136" s="49"/>
      <c r="S136" s="78"/>
      <c r="T136" s="49"/>
      <c r="U136" s="78"/>
      <c r="V136" s="49"/>
      <c r="W136" s="78"/>
      <c r="X136" s="49"/>
      <c r="Y136" s="78"/>
      <c r="Z136" s="50"/>
      <c r="AA136" s="78"/>
      <c r="AB136" s="49"/>
      <c r="AC136" s="78"/>
      <c r="AD136" s="79"/>
      <c r="AE136" s="90"/>
      <c r="AF136" s="72"/>
    </row>
    <row r="137" spans="1:32" ht="18.75" customHeight="1">
      <c r="A137" s="89"/>
      <c r="B137" s="49"/>
      <c r="C137" s="78"/>
      <c r="D137" s="49"/>
      <c r="E137" s="78"/>
      <c r="F137" s="49"/>
      <c r="G137" s="78"/>
      <c r="H137" s="49"/>
      <c r="I137" s="78"/>
      <c r="J137" s="49"/>
      <c r="K137" s="78"/>
      <c r="L137" s="49"/>
      <c r="M137" s="78"/>
      <c r="N137" s="49"/>
      <c r="O137" s="78"/>
      <c r="P137" s="49"/>
      <c r="Q137" s="78"/>
      <c r="R137" s="49"/>
      <c r="S137" s="78"/>
      <c r="T137" s="49"/>
      <c r="U137" s="78"/>
      <c r="V137" s="49"/>
      <c r="W137" s="78"/>
      <c r="X137" s="49"/>
      <c r="Y137" s="78"/>
      <c r="Z137" s="50"/>
      <c r="AA137" s="78"/>
      <c r="AB137" s="49"/>
      <c r="AC137" s="78"/>
      <c r="AD137" s="79"/>
      <c r="AE137" s="90"/>
      <c r="AF137" s="72"/>
    </row>
    <row r="138" spans="1:32" ht="18.75" customHeight="1">
      <c r="A138" s="89"/>
      <c r="B138" s="49"/>
      <c r="C138" s="78"/>
      <c r="D138" s="49"/>
      <c r="E138" s="78"/>
      <c r="F138" s="49"/>
      <c r="G138" s="78"/>
      <c r="H138" s="49"/>
      <c r="I138" s="78"/>
      <c r="J138" s="49"/>
      <c r="K138" s="78"/>
      <c r="L138" s="49"/>
      <c r="M138" s="78"/>
      <c r="N138" s="49"/>
      <c r="O138" s="78"/>
      <c r="P138" s="49"/>
      <c r="Q138" s="78"/>
      <c r="R138" s="49"/>
      <c r="S138" s="78"/>
      <c r="T138" s="49"/>
      <c r="U138" s="78"/>
      <c r="V138" s="50"/>
      <c r="W138" s="78"/>
      <c r="X138" s="49"/>
      <c r="Y138" s="78"/>
      <c r="Z138" s="50"/>
      <c r="AA138" s="78"/>
      <c r="AB138" s="49"/>
      <c r="AC138" s="78"/>
      <c r="AD138" s="79"/>
      <c r="AE138" s="90"/>
      <c r="AF138" s="72"/>
    </row>
    <row r="139" spans="1:32" ht="18.75" customHeight="1">
      <c r="A139" s="89"/>
      <c r="B139" s="49"/>
      <c r="C139" s="78"/>
      <c r="D139" s="49"/>
      <c r="E139" s="78"/>
      <c r="F139" s="49"/>
      <c r="G139" s="78"/>
      <c r="H139" s="49"/>
      <c r="I139" s="78"/>
      <c r="J139" s="49"/>
      <c r="K139" s="78"/>
      <c r="L139" s="49"/>
      <c r="M139" s="78"/>
      <c r="N139" s="49"/>
      <c r="O139" s="78"/>
      <c r="P139" s="49"/>
      <c r="Q139" s="78"/>
      <c r="R139" s="49"/>
      <c r="S139" s="78"/>
      <c r="T139" s="49"/>
      <c r="U139" s="78"/>
      <c r="V139" s="52"/>
      <c r="W139" s="78"/>
      <c r="X139" s="49"/>
      <c r="Y139" s="78"/>
      <c r="Z139" s="50"/>
      <c r="AA139" s="78"/>
      <c r="AB139" s="49"/>
      <c r="AC139" s="78"/>
      <c r="AD139" s="79"/>
      <c r="AE139" s="90"/>
      <c r="AF139" s="72"/>
    </row>
    <row r="140" spans="1:32" ht="18.75" customHeight="1">
      <c r="A140" s="89"/>
      <c r="B140" s="49"/>
      <c r="C140" s="78"/>
      <c r="D140" s="49"/>
      <c r="E140" s="78"/>
      <c r="F140" s="49"/>
      <c r="G140" s="78"/>
      <c r="H140" s="49"/>
      <c r="I140" s="78"/>
      <c r="J140" s="49"/>
      <c r="K140" s="78"/>
      <c r="L140" s="49"/>
      <c r="M140" s="78"/>
      <c r="N140" s="49"/>
      <c r="O140" s="78"/>
      <c r="P140" s="49"/>
      <c r="Q140" s="78"/>
      <c r="R140" s="49"/>
      <c r="S140" s="78"/>
      <c r="T140" s="49"/>
      <c r="U140" s="78"/>
      <c r="V140" s="50"/>
      <c r="W140" s="78"/>
      <c r="X140" s="49"/>
      <c r="Y140" s="78"/>
      <c r="Z140" s="50"/>
      <c r="AA140" s="78"/>
      <c r="AB140" s="49"/>
      <c r="AC140" s="78"/>
      <c r="AD140" s="79"/>
      <c r="AE140" s="90"/>
      <c r="AF140" s="72"/>
    </row>
    <row r="141" spans="1:32" ht="15.75" customHeight="1">
      <c r="A141" s="89"/>
      <c r="B141" s="49"/>
      <c r="C141" s="78"/>
      <c r="D141" s="49"/>
      <c r="E141" s="78"/>
      <c r="F141" s="49"/>
      <c r="G141" s="78"/>
      <c r="H141" s="49"/>
      <c r="I141" s="78"/>
      <c r="J141" s="49"/>
      <c r="K141" s="78"/>
      <c r="L141" s="49"/>
      <c r="M141" s="78"/>
      <c r="N141" s="50"/>
      <c r="O141" s="78"/>
      <c r="P141" s="49"/>
      <c r="Q141" s="78"/>
      <c r="R141" s="49"/>
      <c r="S141" s="78"/>
      <c r="T141" s="49"/>
      <c r="U141" s="78"/>
      <c r="V141" s="49"/>
      <c r="W141" s="78"/>
      <c r="X141" s="49"/>
      <c r="Y141" s="78"/>
      <c r="Z141" s="50"/>
      <c r="AA141" s="78"/>
      <c r="AB141" s="49"/>
      <c r="AC141" s="78"/>
      <c r="AD141" s="54" t="s">
        <v>120</v>
      </c>
      <c r="AE141" s="90"/>
      <c r="AF141" s="72"/>
    </row>
    <row r="142" spans="1:32" ht="15.75" customHeight="1">
      <c r="A142" s="89"/>
      <c r="B142" s="49"/>
      <c r="C142" s="78"/>
      <c r="D142" s="49"/>
      <c r="E142" s="78"/>
      <c r="F142" s="49"/>
      <c r="G142" s="78"/>
      <c r="H142" s="49"/>
      <c r="I142" s="78"/>
      <c r="J142" s="49"/>
      <c r="K142" s="78"/>
      <c r="L142" s="49"/>
      <c r="M142" s="78"/>
      <c r="N142" s="49"/>
      <c r="O142" s="78"/>
      <c r="P142" s="49"/>
      <c r="Q142" s="78"/>
      <c r="R142" s="49"/>
      <c r="S142" s="78"/>
      <c r="T142" s="49"/>
      <c r="U142" s="78"/>
      <c r="V142" s="49"/>
      <c r="W142" s="78"/>
      <c r="X142" s="49"/>
      <c r="Y142" s="78"/>
      <c r="Z142" s="50"/>
      <c r="AA142" s="78"/>
      <c r="AB142" s="49"/>
      <c r="AC142" s="78"/>
      <c r="AD142" s="91">
        <v>3137</v>
      </c>
      <c r="AE142" s="90"/>
      <c r="AF142" s="72"/>
    </row>
    <row r="143" spans="1:32" ht="15.75" customHeight="1">
      <c r="A143" s="89"/>
      <c r="B143" s="49"/>
      <c r="C143" s="78"/>
      <c r="D143" s="49"/>
      <c r="E143" s="78"/>
      <c r="F143" s="49"/>
      <c r="G143" s="78"/>
      <c r="H143" s="49"/>
      <c r="I143" s="78"/>
      <c r="J143" s="49"/>
      <c r="K143" s="78"/>
      <c r="L143" s="49"/>
      <c r="M143" s="78"/>
      <c r="N143" s="49"/>
      <c r="O143" s="78"/>
      <c r="P143" s="49"/>
      <c r="Q143" s="78"/>
      <c r="R143" s="49"/>
      <c r="S143" s="78"/>
      <c r="T143" s="56" t="s">
        <v>503</v>
      </c>
      <c r="U143" s="78">
        <v>80</v>
      </c>
      <c r="V143" s="49"/>
      <c r="W143" s="78"/>
      <c r="X143" s="49"/>
      <c r="Y143" s="78"/>
      <c r="Z143" s="50"/>
      <c r="AA143" s="78"/>
      <c r="AB143" s="49"/>
      <c r="AC143" s="78"/>
      <c r="AD143" s="54" t="s">
        <v>121</v>
      </c>
      <c r="AE143" s="90"/>
      <c r="AF143" s="72"/>
    </row>
    <row r="144" spans="1:32" ht="15.75" customHeight="1">
      <c r="A144" s="89"/>
      <c r="B144" s="49" t="s">
        <v>12</v>
      </c>
      <c r="C144" s="78"/>
      <c r="D144" s="49" t="s">
        <v>12</v>
      </c>
      <c r="E144" s="78"/>
      <c r="F144" s="49"/>
      <c r="G144" s="78"/>
      <c r="H144" s="49" t="s">
        <v>12</v>
      </c>
      <c r="I144" s="78"/>
      <c r="J144" s="49"/>
      <c r="K144" s="78"/>
      <c r="L144" s="49" t="s">
        <v>12</v>
      </c>
      <c r="M144" s="78"/>
      <c r="N144" s="49" t="s">
        <v>12</v>
      </c>
      <c r="O144" s="78"/>
      <c r="P144" s="49"/>
      <c r="Q144" s="78"/>
      <c r="R144" s="49" t="s">
        <v>12</v>
      </c>
      <c r="S144" s="78"/>
      <c r="T144" s="49" t="s">
        <v>12</v>
      </c>
      <c r="U144" s="78">
        <v>1</v>
      </c>
      <c r="V144" s="49" t="s">
        <v>12</v>
      </c>
      <c r="W144" s="78"/>
      <c r="X144" s="49"/>
      <c r="Y144" s="78"/>
      <c r="Z144" s="50" t="s">
        <v>12</v>
      </c>
      <c r="AA144" s="78"/>
      <c r="AB144" s="49" t="s">
        <v>12</v>
      </c>
      <c r="AC144" s="78">
        <v>1</v>
      </c>
      <c r="AD144" s="93">
        <f>IF(ISERROR(AD145/AD142),"",AD145/AD142)</f>
        <v>1.0519604717883329</v>
      </c>
      <c r="AE144" s="90"/>
      <c r="AF144" s="72"/>
    </row>
    <row r="145" spans="1:32" s="8" customFormat="1" ht="15.75" customHeight="1">
      <c r="A145" s="99" t="s">
        <v>122</v>
      </c>
      <c r="B145" s="63" t="s">
        <v>39</v>
      </c>
      <c r="C145" s="106">
        <f>SUBTOTAL(9,C120:C144)</f>
        <v>92</v>
      </c>
      <c r="D145" s="63" t="s">
        <v>436</v>
      </c>
      <c r="E145" s="106">
        <f>SUBTOTAL(9,E120:E144)</f>
        <v>26</v>
      </c>
      <c r="F145" s="63" t="s">
        <v>40</v>
      </c>
      <c r="G145" s="106">
        <f>SUBTOTAL(9,G120:G144)</f>
        <v>0</v>
      </c>
      <c r="H145" s="63" t="s">
        <v>41</v>
      </c>
      <c r="I145" s="106">
        <f>SUBTOTAL(9,I120:I144)</f>
        <v>571</v>
      </c>
      <c r="J145" s="63" t="s">
        <v>42</v>
      </c>
      <c r="K145" s="106">
        <f>SUBTOTAL(9,K120:K144)</f>
        <v>0</v>
      </c>
      <c r="L145" s="63" t="s">
        <v>43</v>
      </c>
      <c r="M145" s="106">
        <f>SUBTOTAL(9,M120:M144)</f>
        <v>90</v>
      </c>
      <c r="N145" s="63" t="s">
        <v>44</v>
      </c>
      <c r="O145" s="106">
        <f>SUBTOTAL(9,O120:O144)</f>
        <v>16</v>
      </c>
      <c r="P145" s="63" t="s">
        <v>45</v>
      </c>
      <c r="Q145" s="106">
        <f>SUBTOTAL(9,Q120:Q144)</f>
        <v>0</v>
      </c>
      <c r="R145" s="63" t="s">
        <v>46</v>
      </c>
      <c r="S145" s="106">
        <f>SUBTOTAL(9,S120:S144)</f>
        <v>327</v>
      </c>
      <c r="T145" s="63" t="s">
        <v>47</v>
      </c>
      <c r="U145" s="106">
        <f>SUBTOTAL(9,U120:U144)</f>
        <v>400</v>
      </c>
      <c r="V145" s="63" t="s">
        <v>48</v>
      </c>
      <c r="W145" s="106">
        <f>SUBTOTAL(9,W120:W144)</f>
        <v>1770</v>
      </c>
      <c r="X145" s="63" t="s">
        <v>278</v>
      </c>
      <c r="Y145" s="106">
        <f>SUBTOTAL(9,Y120:Y144)</f>
        <v>0</v>
      </c>
      <c r="Z145" s="63" t="s">
        <v>49</v>
      </c>
      <c r="AA145" s="106">
        <f>SUBTOTAL(9,AA120:AA144)</f>
        <v>0</v>
      </c>
      <c r="AB145" s="63" t="s">
        <v>50</v>
      </c>
      <c r="AC145" s="106">
        <f>SUBTOTAL(9,AC120:AC144)</f>
        <v>8</v>
      </c>
      <c r="AD145" s="107">
        <f>SUM(B145:AC145)</f>
        <v>3300</v>
      </c>
      <c r="AE145" s="100" t="s">
        <v>122</v>
      </c>
      <c r="AF145" s="98"/>
    </row>
    <row r="146" spans="1:32" s="8" customFormat="1" ht="17.25" customHeight="1">
      <c r="A146" s="108" t="s">
        <v>123</v>
      </c>
      <c r="B146" s="64" t="s">
        <v>124</v>
      </c>
      <c r="C146" s="109">
        <f>C25+C33+C38+C50+C119+C145</f>
        <v>92</v>
      </c>
      <c r="D146" s="64" t="s">
        <v>437</v>
      </c>
      <c r="E146" s="109">
        <f>E25+E33+E38+E50+E119+E145</f>
        <v>531</v>
      </c>
      <c r="F146" s="64" t="s">
        <v>125</v>
      </c>
      <c r="G146" s="109">
        <f>G25+G33+G38+G50+G119+G145</f>
        <v>169</v>
      </c>
      <c r="H146" s="64" t="s">
        <v>270</v>
      </c>
      <c r="I146" s="109">
        <f>I25+I33+I38+I50+I119+I145</f>
        <v>1538</v>
      </c>
      <c r="J146" s="64" t="s">
        <v>271</v>
      </c>
      <c r="K146" s="109">
        <f>K25+K33+K38+K50+K119+K145</f>
        <v>325</v>
      </c>
      <c r="L146" s="64" t="s">
        <v>272</v>
      </c>
      <c r="M146" s="109">
        <f>M25+M33+M38+M50+M119+M145</f>
        <v>399</v>
      </c>
      <c r="N146" s="64" t="s">
        <v>126</v>
      </c>
      <c r="O146" s="109">
        <f>O25+O33+O38+O50+O119+O145</f>
        <v>211</v>
      </c>
      <c r="P146" s="64" t="s">
        <v>127</v>
      </c>
      <c r="Q146" s="109">
        <f>Q25+Q33+Q38+Q50+Q119+Q145</f>
        <v>177</v>
      </c>
      <c r="R146" s="64" t="s">
        <v>128</v>
      </c>
      <c r="S146" s="109">
        <f>S25+S33+S38+S50+S119+S145</f>
        <v>1147</v>
      </c>
      <c r="T146" s="64" t="s">
        <v>273</v>
      </c>
      <c r="U146" s="109">
        <f>U25+U33+U38+U50+U119+U145</f>
        <v>508</v>
      </c>
      <c r="V146" s="64" t="s">
        <v>274</v>
      </c>
      <c r="W146" s="109">
        <f>W25+W33+W38+W50+W119+W145</f>
        <v>5616</v>
      </c>
      <c r="X146" s="64" t="s">
        <v>277</v>
      </c>
      <c r="Y146" s="109">
        <f>Y25+Y33+Y38+Y50+Y119+Y145</f>
        <v>28</v>
      </c>
      <c r="Z146" s="64" t="s">
        <v>129</v>
      </c>
      <c r="AA146" s="109">
        <f>AA25+AA33+AA38+AA50+AA119+AA145</f>
        <v>73</v>
      </c>
      <c r="AB146" s="64" t="s">
        <v>130</v>
      </c>
      <c r="AC146" s="109">
        <f>AC25+AC33+AC38+AC50+AC119+AC145</f>
        <v>908</v>
      </c>
      <c r="AD146" s="110">
        <f>SUM(C146:AC146)</f>
        <v>11722</v>
      </c>
      <c r="AE146" s="111" t="s">
        <v>123</v>
      </c>
      <c r="AF146" s="98"/>
    </row>
    <row r="147" spans="1:32" s="8" customFormat="1" ht="3" customHeight="1">
      <c r="A147" s="112"/>
      <c r="B147" s="50"/>
      <c r="C147" s="101"/>
      <c r="D147" s="50"/>
      <c r="E147" s="101"/>
      <c r="F147" s="50"/>
      <c r="G147" s="101"/>
      <c r="H147" s="50"/>
      <c r="I147" s="101"/>
      <c r="J147" s="50"/>
      <c r="K147" s="101"/>
      <c r="L147" s="50"/>
      <c r="M147" s="101"/>
      <c r="N147" s="50"/>
      <c r="O147" s="101"/>
      <c r="P147" s="50"/>
      <c r="Q147" s="101"/>
      <c r="R147" s="50"/>
      <c r="S147" s="101"/>
      <c r="T147" s="50"/>
      <c r="U147" s="101"/>
      <c r="V147" s="50"/>
      <c r="W147" s="101"/>
      <c r="X147" s="50"/>
      <c r="Y147" s="101"/>
      <c r="Z147" s="50"/>
      <c r="AA147" s="101"/>
      <c r="AB147" s="50"/>
      <c r="AC147" s="101"/>
      <c r="AD147" s="101"/>
      <c r="AE147" s="112"/>
      <c r="AF147" s="98"/>
    </row>
    <row r="148" spans="1:32" s="8" customFormat="1" ht="15.75" customHeight="1">
      <c r="A148" s="113" t="s">
        <v>131</v>
      </c>
      <c r="B148" s="65" t="s">
        <v>132</v>
      </c>
      <c r="C148" s="114">
        <v>77</v>
      </c>
      <c r="D148" s="65" t="s">
        <v>438</v>
      </c>
      <c r="E148" s="114">
        <v>476</v>
      </c>
      <c r="F148" s="65" t="s">
        <v>133</v>
      </c>
      <c r="G148" s="114">
        <v>230</v>
      </c>
      <c r="H148" s="65" t="s">
        <v>134</v>
      </c>
      <c r="I148" s="114">
        <v>1856</v>
      </c>
      <c r="J148" s="65" t="s">
        <v>135</v>
      </c>
      <c r="K148" s="114">
        <v>270</v>
      </c>
      <c r="L148" s="66" t="s">
        <v>136</v>
      </c>
      <c r="M148" s="114">
        <v>419</v>
      </c>
      <c r="N148" s="66" t="s">
        <v>137</v>
      </c>
      <c r="O148" s="114">
        <v>137</v>
      </c>
      <c r="P148" s="66" t="s">
        <v>138</v>
      </c>
      <c r="Q148" s="114">
        <v>226</v>
      </c>
      <c r="R148" s="66" t="s">
        <v>139</v>
      </c>
      <c r="S148" s="114">
        <v>1365</v>
      </c>
      <c r="T148" s="65" t="s">
        <v>140</v>
      </c>
      <c r="U148" s="114">
        <v>435</v>
      </c>
      <c r="V148" s="65" t="s">
        <v>141</v>
      </c>
      <c r="W148" s="114">
        <v>6009</v>
      </c>
      <c r="X148" s="66" t="s">
        <v>276</v>
      </c>
      <c r="Y148" s="114">
        <v>44</v>
      </c>
      <c r="Z148" s="65" t="s">
        <v>142</v>
      </c>
      <c r="AA148" s="114">
        <v>77</v>
      </c>
      <c r="AB148" s="65" t="s">
        <v>143</v>
      </c>
      <c r="AC148" s="114">
        <v>755</v>
      </c>
      <c r="AD148" s="115">
        <f>SUM(C148:AC148)</f>
        <v>12376</v>
      </c>
      <c r="AE148" s="116" t="s">
        <v>131</v>
      </c>
      <c r="AF148" s="98"/>
    </row>
    <row r="149" spans="1:32" s="8" customFormat="1" ht="15.75" customHeight="1">
      <c r="A149" s="117" t="s">
        <v>144</v>
      </c>
      <c r="B149" s="317">
        <f>IF(ISERROR(C146/C148),"-",C146/C148)</f>
        <v>1.1948051948051948</v>
      </c>
      <c r="C149" s="318"/>
      <c r="D149" s="317">
        <f>IF(ISERROR(E146/E148),"-",E146/E148)</f>
        <v>1.115546218487395</v>
      </c>
      <c r="E149" s="318"/>
      <c r="F149" s="317">
        <f>IF(ISERROR(G146/G148),"-",G146/G148)</f>
        <v>0.73478260869565215</v>
      </c>
      <c r="G149" s="318"/>
      <c r="H149" s="317">
        <f>IF(ISERROR(I146/I148),"-",I146/I148)</f>
        <v>0.82866379310344829</v>
      </c>
      <c r="I149" s="318"/>
      <c r="J149" s="317">
        <f>IF(ISERROR(K146/K148),"-",K146/K148)</f>
        <v>1.2037037037037037</v>
      </c>
      <c r="K149" s="318"/>
      <c r="L149" s="317">
        <f>IF(ISERROR(M146/M148),"-",M146/M148)</f>
        <v>0.95226730310262531</v>
      </c>
      <c r="M149" s="318"/>
      <c r="N149" s="317">
        <f>IF(ISERROR(O146/O148),"-",O146/O148)</f>
        <v>1.5401459854014599</v>
      </c>
      <c r="O149" s="318"/>
      <c r="P149" s="317">
        <f>IF(ISERROR(Q146/Q148),"-",Q146/Q148)</f>
        <v>0.7831858407079646</v>
      </c>
      <c r="Q149" s="318"/>
      <c r="R149" s="317">
        <f>IF(ISERROR(S146/S148),"-",S146/S148)</f>
        <v>0.84029304029304031</v>
      </c>
      <c r="S149" s="318"/>
      <c r="T149" s="317">
        <f>IF(ISERROR(U146/U148),"-",U146/U148)</f>
        <v>1.167816091954023</v>
      </c>
      <c r="U149" s="318"/>
      <c r="V149" s="317">
        <f>IF(ISERROR(W146/W148),"-",W146/W148)</f>
        <v>0.93459810284573142</v>
      </c>
      <c r="W149" s="318"/>
      <c r="X149" s="317">
        <f>IF(ISERROR(Y146/Y148),"-",Y146/Y148)</f>
        <v>0.63636363636363635</v>
      </c>
      <c r="Y149" s="318"/>
      <c r="Z149" s="317">
        <f>IF(ISERROR(AA146/AA148),"-",AA146/AA148)</f>
        <v>0.94805194805194803</v>
      </c>
      <c r="AA149" s="318"/>
      <c r="AB149" s="317">
        <f>IF(ISERROR(AC146/AC148),"-",AC146/AC148)</f>
        <v>1.2026490066225166</v>
      </c>
      <c r="AC149" s="318"/>
      <c r="AD149" s="118">
        <f>IF(ISERROR(AD146/AD148),"-",AD146/AD148)</f>
        <v>0.94715578539107947</v>
      </c>
      <c r="AE149" s="119" t="s">
        <v>144</v>
      </c>
      <c r="AF149" s="98"/>
    </row>
    <row r="150" spans="1:32" ht="16.5" customHeight="1">
      <c r="A150" s="108" t="s">
        <v>145</v>
      </c>
      <c r="B150" s="321">
        <f>IF(ISERROR(C146/$AD$146),"-",C146/$AD$146)</f>
        <v>7.848490018768129E-3</v>
      </c>
      <c r="C150" s="322"/>
      <c r="D150" s="321">
        <f>IF(ISERROR(E146/$AD$146),"-",E146/$AD$146)</f>
        <v>4.5299436956150831E-2</v>
      </c>
      <c r="E150" s="322"/>
      <c r="F150" s="321">
        <f>IF(ISERROR(G146/$AD$146),"-",G146/$AD$146)</f>
        <v>1.4417334925780583E-2</v>
      </c>
      <c r="G150" s="322"/>
      <c r="H150" s="323">
        <f>IF(ISERROR(I146/$AD$146),"-",I146/$AD$146)</f>
        <v>0.13120627879201502</v>
      </c>
      <c r="I150" s="324"/>
      <c r="J150" s="321">
        <f>IF(ISERROR(K146/$AD$146),"-",K146/$AD$146)</f>
        <v>2.7725644088039583E-2</v>
      </c>
      <c r="K150" s="322"/>
      <c r="L150" s="321">
        <f>IF(ISERROR(M146/$AD$146),"-",M146/$AD$146)</f>
        <v>3.4038559972700902E-2</v>
      </c>
      <c r="M150" s="322"/>
      <c r="N150" s="321">
        <f>IF(ISERROR(O146/$AD$146),"-",O146/$AD$146)</f>
        <v>1.8000341238696468E-2</v>
      </c>
      <c r="O150" s="322"/>
      <c r="P150" s="321">
        <f>IF(ISERROR(Q146/$AD$146),"-",Q146/$AD$146)</f>
        <v>1.5099812318716942E-2</v>
      </c>
      <c r="Q150" s="322"/>
      <c r="R150" s="323">
        <f>IF(ISERROR(S146/$AD$146),"-",S146/$AD$146)</f>
        <v>9.7850196212250468E-2</v>
      </c>
      <c r="S150" s="324"/>
      <c r="T150" s="321">
        <f>IF(ISERROR(U146/$AD$146),"-",U146/$AD$146)</f>
        <v>4.3337314451458796E-2</v>
      </c>
      <c r="U150" s="322"/>
      <c r="V150" s="323">
        <f>IF(ISERROR(W146/$AD$146),"-",W146/$AD$146)</f>
        <v>0.47909912984132402</v>
      </c>
      <c r="W150" s="324"/>
      <c r="X150" s="321">
        <f>IF(ISERROR(Y146/$AD$146),"-",Y146/$AD$146)</f>
        <v>2.3886708752772563E-3</v>
      </c>
      <c r="Y150" s="322"/>
      <c r="Z150" s="321">
        <f>IF(ISERROR(AA146/$AD$146),"-",AA146/$AD$146)</f>
        <v>6.2276062105442757E-3</v>
      </c>
      <c r="AA150" s="322"/>
      <c r="AB150" s="321">
        <f>IF(ISERROR(AC146/$AD$146),"-",AC146/$AD$146)</f>
        <v>7.746118409827675E-2</v>
      </c>
      <c r="AC150" s="322"/>
      <c r="AD150" s="120">
        <f>SUM(B150:AB150)</f>
        <v>1</v>
      </c>
      <c r="AE150" s="121" t="s">
        <v>145</v>
      </c>
      <c r="AF150" s="72"/>
    </row>
    <row r="151" spans="1:32" ht="24.75" customHeight="1">
      <c r="A151" s="122"/>
      <c r="B151" s="50"/>
      <c r="C151" s="123"/>
      <c r="D151" s="50"/>
      <c r="E151" s="123"/>
      <c r="F151" s="50"/>
      <c r="G151" s="123"/>
      <c r="H151" s="50"/>
      <c r="I151" s="123"/>
      <c r="J151" s="50"/>
      <c r="K151" s="123"/>
      <c r="L151" s="50"/>
      <c r="M151" s="123"/>
      <c r="N151" s="50"/>
      <c r="O151" s="123"/>
      <c r="P151" s="50"/>
      <c r="Q151" s="123"/>
      <c r="R151" s="50"/>
      <c r="S151" s="123"/>
      <c r="T151" s="123"/>
      <c r="U151" s="123"/>
      <c r="V151" s="50"/>
      <c r="W151" s="123"/>
      <c r="X151" s="50"/>
      <c r="Y151" s="67"/>
      <c r="Z151" s="319"/>
      <c r="AA151" s="319"/>
      <c r="AB151" s="325" t="s">
        <v>146</v>
      </c>
      <c r="AC151" s="325"/>
      <c r="AD151" s="325"/>
      <c r="AE151" s="72"/>
      <c r="AF151" s="72"/>
    </row>
    <row r="152" spans="1:32" ht="14.25" customHeight="1">
      <c r="A152" s="122"/>
      <c r="B152" s="50"/>
      <c r="C152" s="123"/>
      <c r="D152" s="50"/>
      <c r="E152" s="123"/>
      <c r="F152" s="50"/>
      <c r="G152" s="123"/>
      <c r="H152" s="50"/>
      <c r="I152" s="123"/>
      <c r="J152" s="50"/>
      <c r="K152" s="123"/>
      <c r="L152" s="50"/>
      <c r="M152" s="123"/>
      <c r="N152" s="50"/>
      <c r="O152" s="123"/>
      <c r="P152" s="50"/>
      <c r="Q152" s="50"/>
      <c r="R152" s="50"/>
      <c r="S152" s="123"/>
      <c r="T152" s="123"/>
      <c r="U152" s="123"/>
      <c r="V152" s="50"/>
      <c r="W152" s="123"/>
      <c r="X152" s="50"/>
      <c r="Y152" s="123"/>
      <c r="Z152" s="50"/>
      <c r="AA152" s="123"/>
      <c r="AB152" s="50"/>
      <c r="AC152" s="123"/>
      <c r="AD152" s="124">
        <f>AD22+AD30+AD35+AD47+AD116+AD142</f>
        <v>12376</v>
      </c>
      <c r="AE152" s="72"/>
      <c r="AF152" s="72"/>
    </row>
    <row r="153" spans="1:32" ht="14.25" customHeight="1">
      <c r="A153" s="11"/>
      <c r="C153" s="12"/>
      <c r="E153" s="12"/>
      <c r="G153" s="12" t="s">
        <v>162</v>
      </c>
      <c r="I153" s="12"/>
      <c r="K153" s="12"/>
      <c r="M153" s="12"/>
      <c r="O153" s="12"/>
      <c r="S153" s="12"/>
      <c r="T153" s="334"/>
      <c r="U153" s="334"/>
      <c r="W153" s="12"/>
      <c r="Y153" s="12"/>
      <c r="Z153" s="13"/>
      <c r="AA153" s="13"/>
    </row>
    <row r="154" spans="1:32" ht="14.25" customHeight="1">
      <c r="A154" s="11"/>
      <c r="C154" s="12"/>
      <c r="E154" s="12"/>
      <c r="G154" s="12"/>
      <c r="I154" s="12"/>
      <c r="M154" s="12"/>
      <c r="O154" s="12"/>
      <c r="R154" s="333"/>
      <c r="S154" s="333"/>
      <c r="T154" s="334"/>
      <c r="U154" s="334"/>
      <c r="V154" s="333"/>
      <c r="W154" s="333"/>
    </row>
    <row r="155" spans="1:32" ht="14.25" customHeight="1">
      <c r="A155" s="11"/>
      <c r="C155" s="12"/>
      <c r="E155" s="12"/>
      <c r="G155" s="12"/>
      <c r="I155" s="12"/>
      <c r="R155" s="333"/>
      <c r="S155" s="333"/>
      <c r="T155" s="334"/>
      <c r="U155" s="334"/>
      <c r="V155" s="333"/>
      <c r="W155" s="333"/>
    </row>
    <row r="156" spans="1:32" ht="14.25" customHeight="1">
      <c r="A156" s="11"/>
      <c r="C156" s="12"/>
      <c r="E156" s="12"/>
      <c r="G156" s="12"/>
      <c r="I156" s="12"/>
      <c r="R156" s="333"/>
      <c r="S156" s="333"/>
      <c r="T156" s="12"/>
      <c r="U156" s="12"/>
      <c r="W156" s="12"/>
    </row>
    <row r="157" spans="1:32" ht="14.25" customHeight="1">
      <c r="A157" s="11"/>
      <c r="C157" s="12"/>
      <c r="E157" s="12"/>
      <c r="G157" s="12"/>
      <c r="I157" s="12"/>
      <c r="W157" s="12"/>
    </row>
    <row r="158" spans="1:32" ht="14.25" customHeight="1">
      <c r="A158" s="11"/>
      <c r="C158" s="12"/>
      <c r="E158" s="12"/>
      <c r="G158" s="12"/>
      <c r="I158" s="12"/>
      <c r="W158" s="12"/>
    </row>
    <row r="159" spans="1:32" ht="14.25" customHeight="1">
      <c r="A159" s="11"/>
      <c r="C159" s="12"/>
      <c r="E159" s="12"/>
      <c r="G159" s="12"/>
      <c r="W159" s="12"/>
    </row>
    <row r="160" spans="1:32" ht="14.25" customHeight="1">
      <c r="A160" s="11"/>
      <c r="C160" s="12"/>
      <c r="E160" s="12"/>
      <c r="G160" s="12"/>
      <c r="W160" s="12"/>
      <c r="AC160" s="2"/>
    </row>
    <row r="161" spans="1:23">
      <c r="A161" s="11"/>
      <c r="C161" s="12"/>
      <c r="E161" s="12"/>
      <c r="W161" s="12"/>
    </row>
    <row r="162" spans="1:23">
      <c r="A162" s="11"/>
      <c r="C162" s="12"/>
      <c r="E162" s="12"/>
      <c r="W162" s="12"/>
    </row>
    <row r="163" spans="1:23">
      <c r="A163" s="11"/>
      <c r="C163" s="12"/>
      <c r="E163" s="12"/>
      <c r="W163" s="12"/>
    </row>
    <row r="164" spans="1:23">
      <c r="A164" s="11"/>
      <c r="C164" s="12"/>
      <c r="E164" s="12"/>
      <c r="W164" s="12"/>
    </row>
    <row r="165" spans="1:23">
      <c r="A165" s="11"/>
      <c r="C165" s="12"/>
      <c r="E165" s="12"/>
      <c r="W165" s="12"/>
    </row>
    <row r="166" spans="1:23">
      <c r="C166" s="12"/>
      <c r="E166" s="12"/>
      <c r="W166" s="12"/>
    </row>
    <row r="167" spans="1:23">
      <c r="C167" s="12"/>
      <c r="E167" s="12"/>
      <c r="W167" s="12"/>
    </row>
    <row r="168" spans="1:23">
      <c r="C168" s="12"/>
      <c r="E168" s="12"/>
      <c r="W168" s="12"/>
    </row>
    <row r="169" spans="1:23">
      <c r="C169" s="12"/>
      <c r="E169" s="12"/>
      <c r="W169" s="12"/>
    </row>
    <row r="170" spans="1:23">
      <c r="C170" s="12"/>
      <c r="E170" s="12"/>
      <c r="W170" s="12"/>
    </row>
    <row r="171" spans="1:23">
      <c r="C171" s="12"/>
      <c r="E171" s="12"/>
      <c r="W171" s="12"/>
    </row>
    <row r="172" spans="1:23">
      <c r="C172" s="12"/>
      <c r="E172" s="12"/>
      <c r="W172" s="12"/>
    </row>
    <row r="173" spans="1:23">
      <c r="C173" s="12"/>
      <c r="E173" s="12"/>
      <c r="W173" s="12"/>
    </row>
    <row r="174" spans="1:23">
      <c r="E174" s="12"/>
      <c r="W174" s="12"/>
    </row>
    <row r="175" spans="1:23">
      <c r="E175" s="12"/>
    </row>
    <row r="176" spans="1:23">
      <c r="E176" s="12"/>
    </row>
    <row r="177" spans="5:5">
      <c r="E177" s="12"/>
    </row>
    <row r="178" spans="5:5">
      <c r="E178" s="12"/>
    </row>
    <row r="179" spans="5:5">
      <c r="E179" s="12"/>
    </row>
    <row r="180" spans="5:5">
      <c r="E180" s="12"/>
    </row>
  </sheetData>
  <sheetProtection selectLockedCells="1" selectUnlockedCells="1"/>
  <mergeCells count="54">
    <mergeCell ref="B2:E2"/>
    <mergeCell ref="A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AB149:AC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Z150:AA150"/>
    <mergeCell ref="AB150:AC150"/>
    <mergeCell ref="R155:S155"/>
    <mergeCell ref="T155:U155"/>
    <mergeCell ref="V155:W155"/>
    <mergeCell ref="R156:S156"/>
    <mergeCell ref="AB151:AD151"/>
    <mergeCell ref="T153:U153"/>
    <mergeCell ref="R154:S154"/>
    <mergeCell ref="T154:U154"/>
    <mergeCell ref="V154:W154"/>
    <mergeCell ref="Z151:AA151"/>
  </mergeCells>
  <phoneticPr fontId="3"/>
  <dataValidations count="1">
    <dataValidation type="list" allowBlank="1" showInputMessage="1" showErrorMessage="1" sqref="AD2" xr:uid="{00000000-0002-0000-0600-000000000000}">
      <formula1>年号</formula1>
    </dataValidation>
  </dataValidations>
  <hyperlinks>
    <hyperlink ref="AB151:AD151" r:id="rId1" display="kikaku@chibajihan.jp" xr:uid="{84C4871F-4ED2-4048-BE81-DC2E22500129}"/>
  </hyperlinks>
  <printOptions horizontalCentered="1" verticalCentered="1"/>
  <pageMargins left="3.937007874015748E-2" right="7.874015748031496E-2" top="0" bottom="0" header="7.874015748031496E-2" footer="0.11811023622047245"/>
  <pageSetup paperSize="12" scale="45" orientation="portrait" r:id="rId2"/>
  <headerFooter alignWithMargins="0">
    <oddHeader>&amp;R&amp;9（社）自販連千葉県支部
作成　&amp;D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63</vt:i4>
      </vt:variant>
    </vt:vector>
  </HeadingPairs>
  <TitlesOfParts>
    <vt:vector size="94" baseType="lpstr">
      <vt:lpstr>24年間集計表</vt:lpstr>
      <vt:lpstr>車種別台数表24.12</vt:lpstr>
      <vt:lpstr>25年間集計表</vt:lpstr>
      <vt:lpstr>車種別台数表25.12</vt:lpstr>
      <vt:lpstr>車種別台数表25.11</vt:lpstr>
      <vt:lpstr>車種別台数表25.10</vt:lpstr>
      <vt:lpstr>車種別台数表25.09</vt:lpstr>
      <vt:lpstr>車種別台数表25.08</vt:lpstr>
      <vt:lpstr>車種別台数表25.07</vt:lpstr>
      <vt:lpstr>車種別台数表25.06</vt:lpstr>
      <vt:lpstr>車種別台数表25.05</vt:lpstr>
      <vt:lpstr>車種別台数表25.04</vt:lpstr>
      <vt:lpstr>車種別台数表25.03</vt:lpstr>
      <vt:lpstr>車種別台数表25.02</vt:lpstr>
      <vt:lpstr>車種別台数表25.01</vt:lpstr>
      <vt:lpstr>集計（2024累計）</vt:lpstr>
      <vt:lpstr>集計（24.12)</vt:lpstr>
      <vt:lpstr>集計（2025累計)</vt:lpstr>
      <vt:lpstr>集計（25.12)</vt:lpstr>
      <vt:lpstr>集計（25.11)</vt:lpstr>
      <vt:lpstr>集計（25.10)</vt:lpstr>
      <vt:lpstr>集計（25.09)</vt:lpstr>
      <vt:lpstr>集計（25.08)</vt:lpstr>
      <vt:lpstr>集計（25.07) </vt:lpstr>
      <vt:lpstr>集計（25.06)</vt:lpstr>
      <vt:lpstr>集計（25.05)</vt:lpstr>
      <vt:lpstr>集計（25.04) </vt:lpstr>
      <vt:lpstr>集計（25.03) </vt:lpstr>
      <vt:lpstr>集計（25.02)</vt:lpstr>
      <vt:lpstr>集計（25.01)</vt:lpstr>
      <vt:lpstr>Sheet1</vt:lpstr>
      <vt:lpstr>'24年間集計表'!Print_Area</vt:lpstr>
      <vt:lpstr>'25年間集計表'!Print_Area</vt:lpstr>
      <vt:lpstr>車種別台数表24.12!Print_Area</vt:lpstr>
      <vt:lpstr>車種別台数表25.01!Print_Area</vt:lpstr>
      <vt:lpstr>車種別台数表25.02!Print_Area</vt:lpstr>
      <vt:lpstr>車種別台数表25.03!Print_Area</vt:lpstr>
      <vt:lpstr>車種別台数表25.04!Print_Area</vt:lpstr>
      <vt:lpstr>車種別台数表25.05!Print_Area</vt:lpstr>
      <vt:lpstr>車種別台数表25.06!Print_Area</vt:lpstr>
      <vt:lpstr>車種別台数表25.07!Print_Area</vt:lpstr>
      <vt:lpstr>車種別台数表25.08!Print_Area</vt:lpstr>
      <vt:lpstr>車種別台数表25.09!Print_Area</vt:lpstr>
      <vt:lpstr>車種別台数表25.10!Print_Area</vt:lpstr>
      <vt:lpstr>車種別台数表25.11!Print_Area</vt:lpstr>
      <vt:lpstr>車種別台数表25.12!Print_Area</vt:lpstr>
      <vt:lpstr>'集計（2024累計）'!Print_Area</vt:lpstr>
      <vt:lpstr>'集計（2025累計)'!Print_Area</vt:lpstr>
      <vt:lpstr>'集計（24.12)'!Print_Area</vt:lpstr>
      <vt:lpstr>'集計（25.01)'!Print_Area</vt:lpstr>
      <vt:lpstr>'集計（25.02)'!Print_Area</vt:lpstr>
      <vt:lpstr>'集計（25.03) '!Print_Area</vt:lpstr>
      <vt:lpstr>'集計（25.04) '!Print_Area</vt:lpstr>
      <vt:lpstr>'集計（25.05)'!Print_Area</vt:lpstr>
      <vt:lpstr>'集計（25.06)'!Print_Area</vt:lpstr>
      <vt:lpstr>'集計（25.07) '!Print_Area</vt:lpstr>
      <vt:lpstr>'集計（25.08)'!Print_Area</vt:lpstr>
      <vt:lpstr>'集計（25.09)'!Print_Area</vt:lpstr>
      <vt:lpstr>'集計（25.10)'!Print_Area</vt:lpstr>
      <vt:lpstr>'集計（25.11)'!Print_Area</vt:lpstr>
      <vt:lpstr>'集計（25.12)'!Print_Area</vt:lpstr>
      <vt:lpstr>'24年間集計表'!Print_Titles</vt:lpstr>
      <vt:lpstr>'25年間集計表'!Print_Titles</vt:lpstr>
      <vt:lpstr>車種別台数表24.12!Print_Titles</vt:lpstr>
      <vt:lpstr>車種別台数表25.01!Print_Titles</vt:lpstr>
      <vt:lpstr>車種別台数表25.02!Print_Titles</vt:lpstr>
      <vt:lpstr>車種別台数表25.03!Print_Titles</vt:lpstr>
      <vt:lpstr>車種別台数表25.04!Print_Titles</vt:lpstr>
      <vt:lpstr>車種別台数表25.05!Print_Titles</vt:lpstr>
      <vt:lpstr>車種別台数表25.06!Print_Titles</vt:lpstr>
      <vt:lpstr>車種別台数表25.07!Print_Titles</vt:lpstr>
      <vt:lpstr>車種別台数表25.08!Print_Titles</vt:lpstr>
      <vt:lpstr>車種別台数表25.09!Print_Titles</vt:lpstr>
      <vt:lpstr>車種別台数表25.10!Print_Titles</vt:lpstr>
      <vt:lpstr>車種別台数表25.11!Print_Titles</vt:lpstr>
      <vt:lpstr>車種別台数表25.12!Print_Titles</vt:lpstr>
      <vt:lpstr>'集計（2024累計）'!月</vt:lpstr>
      <vt:lpstr>'集計（2025累計)'!月</vt:lpstr>
      <vt:lpstr>'集計（24.12)'!月</vt:lpstr>
      <vt:lpstr>'集計（25.02)'!月</vt:lpstr>
      <vt:lpstr>'集計（25.03) '!月</vt:lpstr>
      <vt:lpstr>'集計（25.08)'!月</vt:lpstr>
      <vt:lpstr>'集計（25.09)'!月</vt:lpstr>
      <vt:lpstr>'集計（25.11)'!月</vt:lpstr>
      <vt:lpstr>'集計（25.12)'!月</vt:lpstr>
      <vt:lpstr>'集計（2024累計）'!年</vt:lpstr>
      <vt:lpstr>'集計（2025累計)'!年</vt:lpstr>
      <vt:lpstr>'集計（24.12)'!年</vt:lpstr>
      <vt:lpstr>'集計（25.02)'!年</vt:lpstr>
      <vt:lpstr>'集計（25.03) '!年</vt:lpstr>
      <vt:lpstr>'集計（25.08)'!年</vt:lpstr>
      <vt:lpstr>'集計（25.09)'!年</vt:lpstr>
      <vt:lpstr>'集計（25.11)'!年</vt:lpstr>
      <vt:lpstr>'集計（25.12)'!年</vt:lpstr>
    </vt:vector>
  </TitlesOfParts>
  <Company>JHN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ｋｉｋａｋｕ</dc:creator>
  <cp:lastModifiedBy>j45keiri103</cp:lastModifiedBy>
  <cp:lastPrinted>2026-01-22T02:35:53Z</cp:lastPrinted>
  <dcterms:created xsi:type="dcterms:W3CDTF">2007-01-11T04:17:12Z</dcterms:created>
  <dcterms:modified xsi:type="dcterms:W3CDTF">2026-01-22T02:50:29Z</dcterms:modified>
</cp:coreProperties>
</file>