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keiri103\Desktop\"/>
    </mc:Choice>
  </mc:AlternateContent>
  <xr:revisionPtr revIDLastSave="0" documentId="13_ncr:1_{C12B0C81-0F27-4285-BFFA-062AB85849B1}" xr6:coauthVersionLast="47" xr6:coauthVersionMax="47" xr10:uidLastSave="{00000000-0000-0000-0000-000000000000}"/>
  <bookViews>
    <workbookView xWindow="-120" yWindow="-120" windowWidth="29040" windowHeight="15720" tabRatio="599" firstSheet="2" activeTab="2" xr2:uid="{00000000-000D-0000-FFFF-FFFF00000000}"/>
  </bookViews>
  <sheets>
    <sheet name="24年間集計表" sheetId="145" state="hidden" r:id="rId1"/>
    <sheet name="車種別台数表24.12" sheetId="143" state="hidden" r:id="rId2"/>
    <sheet name="車種別台数表26.1" sheetId="165" r:id="rId3"/>
    <sheet name="集計（2024累計）" sheetId="49" state="hidden" r:id="rId4"/>
    <sheet name="集計（24.12)" sheetId="144" state="hidden" r:id="rId5"/>
    <sheet name="集計（26.01)" sheetId="154" r:id="rId6"/>
    <sheet name="Sheet1" sheetId="146" state="hidden" r:id="rId7"/>
  </sheets>
  <definedNames>
    <definedName name="_xlnm.Print_Area" localSheetId="0">'24年間集計表'!$A$1:$AD$151</definedName>
    <definedName name="_xlnm.Print_Area" localSheetId="1">車種別台数表24.12!$A$1:$AD$151</definedName>
    <definedName name="_xlnm.Print_Area" localSheetId="2">車種別台数表26.1!$A$1:$AD$151</definedName>
    <definedName name="_xlnm.Print_Area" localSheetId="3">'集計（2024累計）'!$A$1:$P$43</definedName>
    <definedName name="_xlnm.Print_Area" localSheetId="4">'集計（24.12)'!$A$1:$P$43</definedName>
    <definedName name="_xlnm.Print_Area" localSheetId="5">'集計（26.01)'!$A$1:$P$43</definedName>
    <definedName name="_xlnm.Print_Titles" localSheetId="0">'24年間集計表'!$3:$4</definedName>
    <definedName name="_xlnm.Print_Titles" localSheetId="1">車種別台数表24.12!$3:$4</definedName>
    <definedName name="_xlnm.Print_Titles" localSheetId="2">車種別台数表26.1!$3:$4</definedName>
    <definedName name="月" localSheetId="0">#REF!</definedName>
    <definedName name="月" localSheetId="1">#REF!</definedName>
    <definedName name="月" localSheetId="2">#REF!</definedName>
    <definedName name="月" localSheetId="3">'集計（2024累計）'!$AA$3:$AA$23</definedName>
    <definedName name="月" localSheetId="4">'集計（24.12)'!$AA$3:$AA$23</definedName>
    <definedName name="月" localSheetId="5">'集計（26.01)'!#REF!</definedName>
    <definedName name="月">#REF!</definedName>
    <definedName name="年" localSheetId="0">#REF!</definedName>
    <definedName name="年" localSheetId="1">#REF!</definedName>
    <definedName name="年" localSheetId="2">#REF!</definedName>
    <definedName name="年" localSheetId="3">'集計（2024累計）'!$AB$3:$AB$23</definedName>
    <definedName name="年" localSheetId="4">'集計（24.12)'!$AB$3:$AB$23</definedName>
    <definedName name="年" localSheetId="5">'集計（26.01)'!#REF!</definedName>
    <definedName name="年">#REF!</definedName>
    <definedName name="年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52" i="165" l="1"/>
  <c r="AD148" i="165"/>
  <c r="AC145" i="165"/>
  <c r="AA145" i="165"/>
  <c r="Y145" i="165"/>
  <c r="W145" i="165"/>
  <c r="U145" i="165"/>
  <c r="S145" i="165"/>
  <c r="Q145" i="165"/>
  <c r="O145" i="165"/>
  <c r="M145" i="165"/>
  <c r="K145" i="165"/>
  <c r="I145" i="165"/>
  <c r="G145" i="165"/>
  <c r="E145" i="165"/>
  <c r="C145" i="165"/>
  <c r="C146" i="165" s="1"/>
  <c r="AC119" i="165"/>
  <c r="AA119" i="165"/>
  <c r="Y119" i="165"/>
  <c r="W119" i="165"/>
  <c r="U119" i="165"/>
  <c r="S119" i="165"/>
  <c r="Q119" i="165"/>
  <c r="O119" i="165"/>
  <c r="M119" i="165"/>
  <c r="K119" i="165"/>
  <c r="I119" i="165"/>
  <c r="G119" i="165"/>
  <c r="E119" i="165"/>
  <c r="C119" i="165"/>
  <c r="AC50" i="165"/>
  <c r="AA50" i="165"/>
  <c r="Y50" i="165"/>
  <c r="W50" i="165"/>
  <c r="U50" i="165"/>
  <c r="S50" i="165"/>
  <c r="Q50" i="165"/>
  <c r="O50" i="165"/>
  <c r="M50" i="165"/>
  <c r="K50" i="165"/>
  <c r="I50" i="165"/>
  <c r="G50" i="165"/>
  <c r="E50" i="165"/>
  <c r="C50" i="165"/>
  <c r="AC38" i="165"/>
  <c r="AA38" i="165"/>
  <c r="Y38" i="165"/>
  <c r="W38" i="165"/>
  <c r="U38" i="165"/>
  <c r="S38" i="165"/>
  <c r="Q38" i="165"/>
  <c r="O38" i="165"/>
  <c r="M38" i="165"/>
  <c r="K38" i="165"/>
  <c r="I38" i="165"/>
  <c r="G38" i="165"/>
  <c r="E38" i="165"/>
  <c r="C38" i="165"/>
  <c r="AC33" i="165"/>
  <c r="AA33" i="165"/>
  <c r="Y33" i="165"/>
  <c r="W33" i="165"/>
  <c r="U33" i="165"/>
  <c r="S33" i="165"/>
  <c r="Q33" i="165"/>
  <c r="O33" i="165"/>
  <c r="M33" i="165"/>
  <c r="K33" i="165"/>
  <c r="I33" i="165"/>
  <c r="G33" i="165"/>
  <c r="E33" i="165"/>
  <c r="C33" i="165"/>
  <c r="AF25" i="165"/>
  <c r="AC25" i="165"/>
  <c r="AA25" i="165"/>
  <c r="Y25" i="165"/>
  <c r="W25" i="165"/>
  <c r="U25" i="165"/>
  <c r="U146" i="165" s="1"/>
  <c r="S25" i="165"/>
  <c r="Q25" i="165"/>
  <c r="O25" i="165"/>
  <c r="M25" i="165"/>
  <c r="K25" i="165"/>
  <c r="I25" i="165"/>
  <c r="G25" i="165"/>
  <c r="E25" i="165"/>
  <c r="C25" i="165"/>
  <c r="L34" i="154"/>
  <c r="J35" i="154"/>
  <c r="I35" i="154"/>
  <c r="G35" i="154"/>
  <c r="F35" i="154"/>
  <c r="E35" i="154"/>
  <c r="D35" i="154"/>
  <c r="C35" i="154"/>
  <c r="E146" i="165" l="1"/>
  <c r="AD145" i="165"/>
  <c r="AD144" i="165" s="1"/>
  <c r="AD119" i="165"/>
  <c r="AD118" i="165" s="1"/>
  <c r="I146" i="165"/>
  <c r="H149" i="165" s="1"/>
  <c r="AD50" i="165"/>
  <c r="AD49" i="165" s="1"/>
  <c r="AD38" i="165"/>
  <c r="AD37" i="165" s="1"/>
  <c r="AC146" i="165"/>
  <c r="AB149" i="165" s="1"/>
  <c r="O146" i="165"/>
  <c r="N149" i="165" s="1"/>
  <c r="AA146" i="165"/>
  <c r="Z149" i="165" s="1"/>
  <c r="Y146" i="165"/>
  <c r="AD33" i="165"/>
  <c r="AD32" i="165" s="1"/>
  <c r="W146" i="165"/>
  <c r="V149" i="165" s="1"/>
  <c r="S146" i="165"/>
  <c r="R149" i="165" s="1"/>
  <c r="Q146" i="165"/>
  <c r="P149" i="165" s="1"/>
  <c r="M146" i="165"/>
  <c r="L149" i="165" s="1"/>
  <c r="K146" i="165"/>
  <c r="G146" i="165"/>
  <c r="F149" i="165" s="1"/>
  <c r="AD25" i="165"/>
  <c r="AD24" i="165" s="1"/>
  <c r="J149" i="165"/>
  <c r="D149" i="165"/>
  <c r="T149" i="165"/>
  <c r="X149" i="165"/>
  <c r="AD146" i="165" l="1"/>
  <c r="B150" i="165" s="1"/>
  <c r="B149" i="165"/>
  <c r="AD149" i="165" l="1"/>
  <c r="J150" i="165"/>
  <c r="L150" i="165"/>
  <c r="N150" i="165"/>
  <c r="Z150" i="165"/>
  <c r="AB150" i="165"/>
  <c r="P150" i="165"/>
  <c r="F150" i="165"/>
  <c r="V150" i="165"/>
  <c r="H150" i="165"/>
  <c r="R150" i="165"/>
  <c r="T150" i="165"/>
  <c r="X150" i="165"/>
  <c r="D150" i="165"/>
  <c r="AD150" i="165" l="1"/>
  <c r="C34" i="154"/>
  <c r="J42" i="154"/>
  <c r="I42" i="154"/>
  <c r="H42" i="154"/>
  <c r="G42" i="154"/>
  <c r="F42" i="154"/>
  <c r="E42" i="154"/>
  <c r="D42" i="154"/>
  <c r="C42" i="154"/>
  <c r="K41" i="154"/>
  <c r="K40" i="154"/>
  <c r="K38" i="154"/>
  <c r="C37" i="154"/>
  <c r="K36" i="154"/>
  <c r="H35" i="154"/>
  <c r="O34" i="154"/>
  <c r="N34" i="154"/>
  <c r="P34" i="154" s="1"/>
  <c r="J34" i="154"/>
  <c r="J37" i="154" s="1"/>
  <c r="I34" i="154"/>
  <c r="I37" i="154" s="1"/>
  <c r="H34" i="154"/>
  <c r="H39" i="154" s="1"/>
  <c r="G34" i="154"/>
  <c r="G39" i="154" s="1"/>
  <c r="F34" i="154"/>
  <c r="F39" i="154" s="1"/>
  <c r="E34" i="154"/>
  <c r="E39" i="154" s="1"/>
  <c r="D34" i="154"/>
  <c r="D37" i="154" s="1"/>
  <c r="C39" i="154"/>
  <c r="K33" i="154"/>
  <c r="P32" i="154"/>
  <c r="K32" i="154"/>
  <c r="M32" i="154" s="1"/>
  <c r="K31" i="154"/>
  <c r="P30" i="154"/>
  <c r="K30" i="154"/>
  <c r="M30" i="154" s="1"/>
  <c r="K29" i="154"/>
  <c r="P28" i="154"/>
  <c r="K28" i="154"/>
  <c r="M28" i="154" s="1"/>
  <c r="K27" i="154"/>
  <c r="P26" i="154"/>
  <c r="K26" i="154"/>
  <c r="M26" i="154" s="1"/>
  <c r="K25" i="154"/>
  <c r="P24" i="154"/>
  <c r="K24" i="154"/>
  <c r="M24" i="154" s="1"/>
  <c r="K23" i="154"/>
  <c r="P22" i="154"/>
  <c r="K22" i="154"/>
  <c r="M22" i="154" s="1"/>
  <c r="K21" i="154"/>
  <c r="P20" i="154"/>
  <c r="K20" i="154"/>
  <c r="M20" i="154" s="1"/>
  <c r="K19" i="154"/>
  <c r="P18" i="154"/>
  <c r="K18" i="154"/>
  <c r="M18" i="154" s="1"/>
  <c r="K17" i="154"/>
  <c r="P16" i="154"/>
  <c r="K16" i="154"/>
  <c r="M16" i="154" s="1"/>
  <c r="K15" i="154"/>
  <c r="P14" i="154"/>
  <c r="K14" i="154"/>
  <c r="M14" i="154" s="1"/>
  <c r="K13" i="154"/>
  <c r="P12" i="154"/>
  <c r="K12" i="154"/>
  <c r="M12" i="154" s="1"/>
  <c r="K11" i="154"/>
  <c r="P10" i="154"/>
  <c r="K10" i="154"/>
  <c r="M10" i="154" s="1"/>
  <c r="K9" i="154"/>
  <c r="P8" i="154"/>
  <c r="K8" i="154"/>
  <c r="M8" i="154" s="1"/>
  <c r="K7" i="154"/>
  <c r="P6" i="154"/>
  <c r="K6" i="154"/>
  <c r="M6" i="154" s="1"/>
  <c r="K35" i="154" l="1"/>
  <c r="D39" i="154"/>
  <c r="E37" i="154"/>
  <c r="F37" i="154"/>
  <c r="G37" i="154"/>
  <c r="H37" i="154"/>
  <c r="K42" i="154"/>
  <c r="K34" i="154"/>
  <c r="I39" i="154"/>
  <c r="J39" i="154"/>
  <c r="K37" i="154" l="1"/>
  <c r="K39" i="154"/>
  <c r="M34" i="154"/>
  <c r="AD50" i="143" l="1"/>
  <c r="J42" i="144"/>
  <c r="I42" i="144"/>
  <c r="H42" i="144"/>
  <c r="G42" i="144"/>
  <c r="F42" i="144"/>
  <c r="E42" i="144"/>
  <c r="D42" i="144"/>
  <c r="C42" i="144"/>
  <c r="K41" i="144"/>
  <c r="K40" i="144"/>
  <c r="K42" i="144" s="1"/>
  <c r="K38" i="144"/>
  <c r="K36" i="144"/>
  <c r="J35" i="144"/>
  <c r="I35" i="144"/>
  <c r="H35" i="144"/>
  <c r="G35" i="144"/>
  <c r="F35" i="144"/>
  <c r="E35" i="144"/>
  <c r="D35" i="144"/>
  <c r="C35" i="144"/>
  <c r="O34" i="144"/>
  <c r="N34" i="144"/>
  <c r="L34" i="144"/>
  <c r="J34" i="144"/>
  <c r="J39" i="144" s="1"/>
  <c r="I34" i="144"/>
  <c r="I37" i="144" s="1"/>
  <c r="H34" i="144"/>
  <c r="H37" i="144" s="1"/>
  <c r="G34" i="144"/>
  <c r="G37" i="144" s="1"/>
  <c r="F34" i="144"/>
  <c r="F39" i="144" s="1"/>
  <c r="E34" i="144"/>
  <c r="E37" i="144" s="1"/>
  <c r="D34" i="144"/>
  <c r="D37" i="144" s="1"/>
  <c r="C34" i="144"/>
  <c r="C37" i="144" s="1"/>
  <c r="K33" i="144"/>
  <c r="P32" i="144"/>
  <c r="K32" i="144"/>
  <c r="M32" i="144" s="1"/>
  <c r="K31" i="144"/>
  <c r="P30" i="144"/>
  <c r="K30" i="144"/>
  <c r="M30" i="144" s="1"/>
  <c r="K29" i="144"/>
  <c r="P28" i="144"/>
  <c r="K28" i="144"/>
  <c r="M28" i="144" s="1"/>
  <c r="K27" i="144"/>
  <c r="P26" i="144"/>
  <c r="K26" i="144"/>
  <c r="M26" i="144" s="1"/>
  <c r="K25" i="144"/>
  <c r="P24" i="144"/>
  <c r="K24" i="144"/>
  <c r="M24" i="144" s="1"/>
  <c r="K23" i="144"/>
  <c r="P22" i="144"/>
  <c r="K22" i="144"/>
  <c r="M22" i="144" s="1"/>
  <c r="K21" i="144"/>
  <c r="P20" i="144"/>
  <c r="K20" i="144"/>
  <c r="M20" i="144" s="1"/>
  <c r="K19" i="144"/>
  <c r="P18" i="144"/>
  <c r="K18" i="144"/>
  <c r="M18" i="144" s="1"/>
  <c r="K17" i="144"/>
  <c r="P16" i="144"/>
  <c r="K16" i="144"/>
  <c r="M16" i="144" s="1"/>
  <c r="K15" i="144"/>
  <c r="P14" i="144"/>
  <c r="K14" i="144"/>
  <c r="M14" i="144" s="1"/>
  <c r="K13" i="144"/>
  <c r="P12" i="144"/>
  <c r="K12" i="144"/>
  <c r="M12" i="144" s="1"/>
  <c r="K11" i="144"/>
  <c r="P10" i="144"/>
  <c r="K10" i="144"/>
  <c r="M10" i="144" s="1"/>
  <c r="K9" i="144"/>
  <c r="P8" i="144"/>
  <c r="K8" i="144"/>
  <c r="M8" i="144" s="1"/>
  <c r="K7" i="144"/>
  <c r="P6" i="144"/>
  <c r="K6" i="144"/>
  <c r="AD152" i="143"/>
  <c r="AD148" i="143"/>
  <c r="AC145" i="143"/>
  <c r="AA145" i="143"/>
  <c r="Y145" i="143"/>
  <c r="W145" i="143"/>
  <c r="U145" i="143"/>
  <c r="S145" i="143"/>
  <c r="Q145" i="143"/>
  <c r="O145" i="143"/>
  <c r="M145" i="143"/>
  <c r="K145" i="143"/>
  <c r="I145" i="143"/>
  <c r="G145" i="143"/>
  <c r="E145" i="143"/>
  <c r="C145" i="143"/>
  <c r="AC119" i="143"/>
  <c r="AA119" i="143"/>
  <c r="Y119" i="143"/>
  <c r="W119" i="143"/>
  <c r="U119" i="143"/>
  <c r="S119" i="143"/>
  <c r="Q119" i="143"/>
  <c r="O119" i="143"/>
  <c r="M119" i="143"/>
  <c r="K119" i="143"/>
  <c r="I119" i="143"/>
  <c r="G119" i="143"/>
  <c r="E119" i="143"/>
  <c r="C119" i="143"/>
  <c r="AC50" i="143"/>
  <c r="AA50" i="143"/>
  <c r="Y50" i="143"/>
  <c r="W50" i="143"/>
  <c r="U50" i="143"/>
  <c r="S50" i="143"/>
  <c r="Q50" i="143"/>
  <c r="O50" i="143"/>
  <c r="M50" i="143"/>
  <c r="K50" i="143"/>
  <c r="I50" i="143"/>
  <c r="G50" i="143"/>
  <c r="E50" i="143"/>
  <c r="C50" i="143"/>
  <c r="AC38" i="143"/>
  <c r="AA38" i="143"/>
  <c r="Y38" i="143"/>
  <c r="W38" i="143"/>
  <c r="U38" i="143"/>
  <c r="S38" i="143"/>
  <c r="Q38" i="143"/>
  <c r="O38" i="143"/>
  <c r="M38" i="143"/>
  <c r="K38" i="143"/>
  <c r="I38" i="143"/>
  <c r="G38" i="143"/>
  <c r="E38" i="143"/>
  <c r="C38" i="143"/>
  <c r="AC33" i="143"/>
  <c r="AA33" i="143"/>
  <c r="Y33" i="143"/>
  <c r="W33" i="143"/>
  <c r="U33" i="143"/>
  <c r="S33" i="143"/>
  <c r="Q33" i="143"/>
  <c r="O33" i="143"/>
  <c r="M33" i="143"/>
  <c r="K33" i="143"/>
  <c r="I33" i="143"/>
  <c r="G33" i="143"/>
  <c r="E33" i="143"/>
  <c r="C33" i="143"/>
  <c r="AF25" i="143"/>
  <c r="AC25" i="143"/>
  <c r="AA25" i="143"/>
  <c r="Y25" i="143"/>
  <c r="W25" i="143"/>
  <c r="U25" i="143"/>
  <c r="S25" i="143"/>
  <c r="Q25" i="143"/>
  <c r="O25" i="143"/>
  <c r="M25" i="143"/>
  <c r="K25" i="143"/>
  <c r="I25" i="143"/>
  <c r="G25" i="143"/>
  <c r="E25" i="143"/>
  <c r="C25" i="143"/>
  <c r="AD145" i="143" l="1"/>
  <c r="AD144" i="143" s="1"/>
  <c r="U146" i="143"/>
  <c r="I146" i="143"/>
  <c r="H149" i="143" s="1"/>
  <c r="Y146" i="143"/>
  <c r="X149" i="143" s="1"/>
  <c r="Q146" i="143"/>
  <c r="P34" i="144"/>
  <c r="G39" i="144"/>
  <c r="C39" i="144"/>
  <c r="K34" i="144"/>
  <c r="K39" i="144" s="1"/>
  <c r="K35" i="144"/>
  <c r="M6" i="144"/>
  <c r="F37" i="144"/>
  <c r="J37" i="144"/>
  <c r="D39" i="144"/>
  <c r="H39" i="144"/>
  <c r="E39" i="144"/>
  <c r="I39" i="144"/>
  <c r="E146" i="143"/>
  <c r="D149" i="143" s="1"/>
  <c r="AD119" i="143"/>
  <c r="AD118" i="143" s="1"/>
  <c r="C146" i="143"/>
  <c r="B149" i="143" s="1"/>
  <c r="AD38" i="143"/>
  <c r="AD37" i="143" s="1"/>
  <c r="M146" i="143"/>
  <c r="L149" i="143" s="1"/>
  <c r="AD49" i="143"/>
  <c r="G146" i="143"/>
  <c r="F149" i="143" s="1"/>
  <c r="K146" i="143"/>
  <c r="J149" i="143" s="1"/>
  <c r="O146" i="143"/>
  <c r="AD33" i="143"/>
  <c r="AD32" i="143" s="1"/>
  <c r="S146" i="143"/>
  <c r="R149" i="143" s="1"/>
  <c r="W146" i="143"/>
  <c r="V149" i="143" s="1"/>
  <c r="AA146" i="143"/>
  <c r="Z149" i="143" s="1"/>
  <c r="AC146" i="143"/>
  <c r="AB149" i="143" s="1"/>
  <c r="P149" i="143"/>
  <c r="T149" i="143"/>
  <c r="AD25" i="143"/>
  <c r="AD24" i="143" s="1"/>
  <c r="S119" i="145"/>
  <c r="AC145" i="145"/>
  <c r="Y145" i="145"/>
  <c r="W145" i="145"/>
  <c r="S145" i="145"/>
  <c r="Q145" i="145"/>
  <c r="I145" i="145"/>
  <c r="AC119" i="145"/>
  <c r="Y119" i="145"/>
  <c r="W119" i="145"/>
  <c r="U119" i="145"/>
  <c r="Q119" i="145"/>
  <c r="O119" i="145"/>
  <c r="Y50" i="145"/>
  <c r="I50" i="145"/>
  <c r="Y38" i="145"/>
  <c r="Q38" i="145"/>
  <c r="I38" i="145"/>
  <c r="AC33" i="145"/>
  <c r="Y33" i="145"/>
  <c r="Q33" i="145"/>
  <c r="I33" i="145"/>
  <c r="Y25" i="145"/>
  <c r="W25" i="145"/>
  <c r="S25" i="145"/>
  <c r="Q25" i="145"/>
  <c r="E25" i="145"/>
  <c r="AD142" i="145"/>
  <c r="AD116" i="145"/>
  <c r="AD47" i="145"/>
  <c r="AD35" i="145"/>
  <c r="AD30" i="145"/>
  <c r="AD22" i="145"/>
  <c r="AC148" i="145"/>
  <c r="AC147" i="145"/>
  <c r="AC144" i="145"/>
  <c r="AC143" i="145"/>
  <c r="AC142" i="145"/>
  <c r="AC141" i="145"/>
  <c r="AC140" i="145"/>
  <c r="AC139" i="145"/>
  <c r="AC138" i="145"/>
  <c r="AC137" i="145"/>
  <c r="AC136" i="145"/>
  <c r="AC135" i="145"/>
  <c r="AC134" i="145"/>
  <c r="AC133" i="145"/>
  <c r="AC132" i="145"/>
  <c r="AC131" i="145"/>
  <c r="AC130" i="145"/>
  <c r="AC129" i="145"/>
  <c r="AC128" i="145"/>
  <c r="AC127" i="145"/>
  <c r="AC126" i="145"/>
  <c r="AC125" i="145"/>
  <c r="AC124" i="145"/>
  <c r="AC123" i="145"/>
  <c r="AC122" i="145"/>
  <c r="AC121" i="145"/>
  <c r="AC120" i="145"/>
  <c r="AC118" i="145"/>
  <c r="AC117" i="145"/>
  <c r="AC116" i="145"/>
  <c r="AC115" i="145"/>
  <c r="AC114" i="145"/>
  <c r="AC113" i="145"/>
  <c r="AC112" i="145"/>
  <c r="AC111" i="145"/>
  <c r="AC110" i="145"/>
  <c r="AC109" i="145"/>
  <c r="AC108" i="145"/>
  <c r="AC107" i="145"/>
  <c r="AC106" i="145"/>
  <c r="AC105" i="145"/>
  <c r="AC104" i="145"/>
  <c r="AC103" i="145"/>
  <c r="AC102" i="145"/>
  <c r="AC101" i="145"/>
  <c r="AC100" i="145"/>
  <c r="AC99" i="145"/>
  <c r="AC98" i="145"/>
  <c r="AC97" i="145"/>
  <c r="AC96" i="145"/>
  <c r="AC95" i="145"/>
  <c r="AC94" i="145"/>
  <c r="AC93" i="145"/>
  <c r="AC92" i="145"/>
  <c r="AC91" i="145"/>
  <c r="AC90" i="145"/>
  <c r="AC89" i="145"/>
  <c r="AC88" i="145"/>
  <c r="AC87" i="145"/>
  <c r="AC86" i="145"/>
  <c r="AC85" i="145"/>
  <c r="AC84" i="145"/>
  <c r="AC83" i="145"/>
  <c r="AC82" i="145"/>
  <c r="AC81" i="145"/>
  <c r="AC80" i="145"/>
  <c r="AC79" i="145"/>
  <c r="AC78" i="145"/>
  <c r="AC77" i="145"/>
  <c r="AC76" i="145"/>
  <c r="AC75" i="145"/>
  <c r="AC74" i="145"/>
  <c r="AC73" i="145"/>
  <c r="AC72" i="145"/>
  <c r="AC71" i="145"/>
  <c r="AC70" i="145"/>
  <c r="AC69" i="145"/>
  <c r="AC68" i="145"/>
  <c r="AC67" i="145"/>
  <c r="AC66" i="145"/>
  <c r="AC65" i="145"/>
  <c r="AC64" i="145"/>
  <c r="AC63" i="145"/>
  <c r="AC62" i="145"/>
  <c r="AC61" i="145"/>
  <c r="AC60" i="145"/>
  <c r="AC59" i="145"/>
  <c r="AC58" i="145"/>
  <c r="AC57" i="145"/>
  <c r="AC56" i="145"/>
  <c r="AC55" i="145"/>
  <c r="AC54" i="145"/>
  <c r="AC53" i="145"/>
  <c r="AC52" i="145"/>
  <c r="AC51" i="145"/>
  <c r="AC50" i="145"/>
  <c r="AC49" i="145"/>
  <c r="AC48" i="145"/>
  <c r="AC47" i="145"/>
  <c r="AC46" i="145"/>
  <c r="AC45" i="145"/>
  <c r="AC44" i="145"/>
  <c r="AC43" i="145"/>
  <c r="AC42" i="145"/>
  <c r="AC41" i="145"/>
  <c r="AC40" i="145"/>
  <c r="AC39" i="145"/>
  <c r="AC38" i="145"/>
  <c r="AC37" i="145"/>
  <c r="AC36" i="145"/>
  <c r="AC35" i="145"/>
  <c r="AC34" i="145"/>
  <c r="AC32" i="145"/>
  <c r="AC31" i="145"/>
  <c r="AC30" i="145"/>
  <c r="AC29" i="145"/>
  <c r="AC28" i="145"/>
  <c r="AC27" i="145"/>
  <c r="AC26" i="145"/>
  <c r="AC25" i="145"/>
  <c r="AC24" i="145"/>
  <c r="AC23" i="145"/>
  <c r="AC22" i="145"/>
  <c r="AC21" i="145"/>
  <c r="AC20" i="145"/>
  <c r="AC19" i="145"/>
  <c r="AC18" i="145"/>
  <c r="AC17" i="145"/>
  <c r="AC16" i="145"/>
  <c r="AC15" i="145"/>
  <c r="AC14" i="145"/>
  <c r="AC13" i="145"/>
  <c r="AC12" i="145"/>
  <c r="AC11" i="145"/>
  <c r="AC10" i="145"/>
  <c r="AC9" i="145"/>
  <c r="AC8" i="145"/>
  <c r="AC7" i="145"/>
  <c r="AC6" i="145"/>
  <c r="AC5" i="145"/>
  <c r="AA148" i="145"/>
  <c r="AA147" i="145"/>
  <c r="AA145" i="145"/>
  <c r="AA144" i="145"/>
  <c r="AA143" i="145"/>
  <c r="AA142" i="145"/>
  <c r="AA141" i="145"/>
  <c r="AA140" i="145"/>
  <c r="AA139" i="145"/>
  <c r="AA138" i="145"/>
  <c r="AA137" i="145"/>
  <c r="AA136" i="145"/>
  <c r="AA135" i="145"/>
  <c r="AA134" i="145"/>
  <c r="AA133" i="145"/>
  <c r="AA132" i="145"/>
  <c r="AA131" i="145"/>
  <c r="AA130" i="145"/>
  <c r="AA129" i="145"/>
  <c r="AA128" i="145"/>
  <c r="AA127" i="145"/>
  <c r="AA126" i="145"/>
  <c r="AA125" i="145"/>
  <c r="AA124" i="145"/>
  <c r="AA123" i="145"/>
  <c r="AA122" i="145"/>
  <c r="AA121" i="145"/>
  <c r="AA120" i="145"/>
  <c r="AA119" i="145"/>
  <c r="AA118" i="145"/>
  <c r="AA117" i="145"/>
  <c r="AA116" i="145"/>
  <c r="AA115" i="145"/>
  <c r="AA114" i="145"/>
  <c r="AA113" i="145"/>
  <c r="AA112" i="145"/>
  <c r="AA111" i="145"/>
  <c r="AA110" i="145"/>
  <c r="AA109" i="145"/>
  <c r="AA108" i="145"/>
  <c r="AA107" i="145"/>
  <c r="AA106" i="145"/>
  <c r="AA105" i="145"/>
  <c r="AA104" i="145"/>
  <c r="AA103" i="145"/>
  <c r="AA102" i="145"/>
  <c r="AA101" i="145"/>
  <c r="AA100" i="145"/>
  <c r="AA99" i="145"/>
  <c r="AA98" i="145"/>
  <c r="AA97" i="145"/>
  <c r="AA96" i="145"/>
  <c r="AA95" i="145"/>
  <c r="AA94" i="145"/>
  <c r="AA93" i="145"/>
  <c r="AA92" i="145"/>
  <c r="AA91" i="145"/>
  <c r="AA90" i="145"/>
  <c r="AA89" i="145"/>
  <c r="AA88" i="145"/>
  <c r="AA87" i="145"/>
  <c r="AA86" i="145"/>
  <c r="AA85" i="145"/>
  <c r="AA84" i="145"/>
  <c r="AA83" i="145"/>
  <c r="AA82" i="145"/>
  <c r="AA81" i="145"/>
  <c r="AA80" i="145"/>
  <c r="AA79" i="145"/>
  <c r="AA78" i="145"/>
  <c r="AA77" i="145"/>
  <c r="AA76" i="145"/>
  <c r="AA75" i="145"/>
  <c r="AA74" i="145"/>
  <c r="AA73" i="145"/>
  <c r="AA72" i="145"/>
  <c r="AA71" i="145"/>
  <c r="AA70" i="145"/>
  <c r="AA69" i="145"/>
  <c r="AA68" i="145"/>
  <c r="AA67" i="145"/>
  <c r="AA66" i="145"/>
  <c r="AA65" i="145"/>
  <c r="AA64" i="145"/>
  <c r="AA63" i="145"/>
  <c r="AA62" i="145"/>
  <c r="AA61" i="145"/>
  <c r="AA60" i="145"/>
  <c r="AA59" i="145"/>
  <c r="AA58" i="145"/>
  <c r="AA57" i="145"/>
  <c r="AA56" i="145"/>
  <c r="AA55" i="145"/>
  <c r="AA54" i="145"/>
  <c r="AA53" i="145"/>
  <c r="AA52" i="145"/>
  <c r="AA51" i="145"/>
  <c r="AA50" i="145"/>
  <c r="AA49" i="145"/>
  <c r="AA48" i="145"/>
  <c r="AA47" i="145"/>
  <c r="AA46" i="145"/>
  <c r="AA45" i="145"/>
  <c r="AA44" i="145"/>
  <c r="AA43" i="145"/>
  <c r="AA42" i="145"/>
  <c r="AA41" i="145"/>
  <c r="AA40" i="145"/>
  <c r="AA39" i="145"/>
  <c r="AA38" i="145"/>
  <c r="AA37" i="145"/>
  <c r="AA36" i="145"/>
  <c r="AA35" i="145"/>
  <c r="AA34" i="145"/>
  <c r="AA33" i="145"/>
  <c r="AA32" i="145"/>
  <c r="AA31" i="145"/>
  <c r="AA30" i="145"/>
  <c r="AA29" i="145"/>
  <c r="AA28" i="145"/>
  <c r="AA27" i="145"/>
  <c r="AA26" i="145"/>
  <c r="AA24" i="145"/>
  <c r="AA23" i="145"/>
  <c r="AA22" i="145"/>
  <c r="AA21" i="145"/>
  <c r="AA20" i="145"/>
  <c r="AA19" i="145"/>
  <c r="AA18" i="145"/>
  <c r="AA17" i="145"/>
  <c r="AA16" i="145"/>
  <c r="AA15" i="145"/>
  <c r="AA14" i="145"/>
  <c r="AA13" i="145"/>
  <c r="AA12" i="145"/>
  <c r="AA11" i="145"/>
  <c r="AA10" i="145"/>
  <c r="AA9" i="145"/>
  <c r="AA8" i="145"/>
  <c r="AA7" i="145"/>
  <c r="AA6" i="145"/>
  <c r="AA5" i="145"/>
  <c r="Y148" i="145"/>
  <c r="Y147" i="145"/>
  <c r="Y144" i="145"/>
  <c r="Y143" i="145"/>
  <c r="Y142" i="145"/>
  <c r="Y141" i="145"/>
  <c r="Y140" i="145"/>
  <c r="Y139" i="145"/>
  <c r="Y138" i="145"/>
  <c r="Y137" i="145"/>
  <c r="Y136" i="145"/>
  <c r="Y135" i="145"/>
  <c r="Y134" i="145"/>
  <c r="Y133" i="145"/>
  <c r="Y132" i="145"/>
  <c r="Y131" i="145"/>
  <c r="Y130" i="145"/>
  <c r="Y129" i="145"/>
  <c r="Y128" i="145"/>
  <c r="Y127" i="145"/>
  <c r="Y126" i="145"/>
  <c r="Y125" i="145"/>
  <c r="Y124" i="145"/>
  <c r="Y123" i="145"/>
  <c r="Y122" i="145"/>
  <c r="Y121" i="145"/>
  <c r="Y120" i="145"/>
  <c r="Y118" i="145"/>
  <c r="Y117" i="145"/>
  <c r="Y116" i="145"/>
  <c r="Y115" i="145"/>
  <c r="Y114" i="145"/>
  <c r="Y113" i="145"/>
  <c r="Y112" i="145"/>
  <c r="Y111" i="145"/>
  <c r="Y110" i="145"/>
  <c r="Y109" i="145"/>
  <c r="Y108" i="145"/>
  <c r="Y107" i="145"/>
  <c r="Y106" i="145"/>
  <c r="Y105" i="145"/>
  <c r="Y104" i="145"/>
  <c r="Y103" i="145"/>
  <c r="Y102" i="145"/>
  <c r="Y101" i="145"/>
  <c r="Y100" i="145"/>
  <c r="Y99" i="145"/>
  <c r="Y98" i="145"/>
  <c r="Y97" i="145"/>
  <c r="Y96" i="145"/>
  <c r="Y95" i="145"/>
  <c r="Y94" i="145"/>
  <c r="Y93" i="145"/>
  <c r="Y92" i="145"/>
  <c r="Y91" i="145"/>
  <c r="Y90" i="145"/>
  <c r="Y89" i="145"/>
  <c r="Y88" i="145"/>
  <c r="Y87" i="145"/>
  <c r="Y86" i="145"/>
  <c r="Y85" i="145"/>
  <c r="Y84" i="145"/>
  <c r="Y83" i="145"/>
  <c r="Y82" i="145"/>
  <c r="Y81" i="145"/>
  <c r="Y80" i="145"/>
  <c r="Y79" i="145"/>
  <c r="Y78" i="145"/>
  <c r="Y77" i="145"/>
  <c r="Y76" i="145"/>
  <c r="Y75" i="145"/>
  <c r="Y74" i="145"/>
  <c r="Y73" i="145"/>
  <c r="Y72" i="145"/>
  <c r="Y71" i="145"/>
  <c r="Y70" i="145"/>
  <c r="Y69" i="145"/>
  <c r="Y68" i="145"/>
  <c r="Y67" i="145"/>
  <c r="Y66" i="145"/>
  <c r="Y65" i="145"/>
  <c r="Y64" i="145"/>
  <c r="Y63" i="145"/>
  <c r="Y62" i="145"/>
  <c r="Y61" i="145"/>
  <c r="Y60" i="145"/>
  <c r="Y59" i="145"/>
  <c r="Y58" i="145"/>
  <c r="Y57" i="145"/>
  <c r="Y56" i="145"/>
  <c r="Y55" i="145"/>
  <c r="Y54" i="145"/>
  <c r="Y53" i="145"/>
  <c r="Y52" i="145"/>
  <c r="Y51" i="145"/>
  <c r="Y49" i="145"/>
  <c r="Y48" i="145"/>
  <c r="Y47" i="145"/>
  <c r="Y46" i="145"/>
  <c r="Y45" i="145"/>
  <c r="Y44" i="145"/>
  <c r="Y43" i="145"/>
  <c r="Y42" i="145"/>
  <c r="Y41" i="145"/>
  <c r="Y40" i="145"/>
  <c r="Y39" i="145"/>
  <c r="Y37" i="145"/>
  <c r="Y36" i="145"/>
  <c r="Y35" i="145"/>
  <c r="Y34" i="145"/>
  <c r="Y32" i="145"/>
  <c r="Y31" i="145"/>
  <c r="Y30" i="145"/>
  <c r="Y29" i="145"/>
  <c r="Y28" i="145"/>
  <c r="Y27" i="145"/>
  <c r="Y26" i="145"/>
  <c r="Y24" i="145"/>
  <c r="Y23" i="145"/>
  <c r="Y22" i="145"/>
  <c r="Y21" i="145"/>
  <c r="Y20" i="145"/>
  <c r="Y19" i="145"/>
  <c r="Y18" i="145"/>
  <c r="Y17" i="145"/>
  <c r="Y16" i="145"/>
  <c r="Y15" i="145"/>
  <c r="Y14" i="145"/>
  <c r="Y13" i="145"/>
  <c r="Y12" i="145"/>
  <c r="Y11" i="145"/>
  <c r="Y10" i="145"/>
  <c r="Y9" i="145"/>
  <c r="Y8" i="145"/>
  <c r="Y7" i="145"/>
  <c r="Y6" i="145"/>
  <c r="Y5" i="145"/>
  <c r="W148" i="145"/>
  <c r="W147" i="145"/>
  <c r="W144" i="145"/>
  <c r="W143" i="145"/>
  <c r="W142" i="145"/>
  <c r="W141" i="145"/>
  <c r="W140" i="145"/>
  <c r="W139" i="145"/>
  <c r="W138" i="145"/>
  <c r="W137" i="145"/>
  <c r="W136" i="145"/>
  <c r="W135" i="145"/>
  <c r="W134" i="145"/>
  <c r="W133" i="145"/>
  <c r="W132" i="145"/>
  <c r="W131" i="145"/>
  <c r="W130" i="145"/>
  <c r="W129" i="145"/>
  <c r="W128" i="145"/>
  <c r="W127" i="145"/>
  <c r="W126" i="145"/>
  <c r="W125" i="145"/>
  <c r="W124" i="145"/>
  <c r="W123" i="145"/>
  <c r="W122" i="145"/>
  <c r="W121" i="145"/>
  <c r="W120" i="145"/>
  <c r="W118" i="145"/>
  <c r="W117" i="145"/>
  <c r="W116" i="145"/>
  <c r="W115" i="145"/>
  <c r="W114" i="145"/>
  <c r="W113" i="145"/>
  <c r="W112" i="145"/>
  <c r="W111" i="145"/>
  <c r="W110" i="145"/>
  <c r="W109" i="145"/>
  <c r="W108" i="145"/>
  <c r="W107" i="145"/>
  <c r="W106" i="145"/>
  <c r="W105" i="145"/>
  <c r="W104" i="145"/>
  <c r="W103" i="145"/>
  <c r="W102" i="145"/>
  <c r="W101" i="145"/>
  <c r="W100" i="145"/>
  <c r="W99" i="145"/>
  <c r="W98" i="145"/>
  <c r="W97" i="145"/>
  <c r="W96" i="145"/>
  <c r="W95" i="145"/>
  <c r="W94" i="145"/>
  <c r="W93" i="145"/>
  <c r="W92" i="145"/>
  <c r="W91" i="145"/>
  <c r="W90" i="145"/>
  <c r="W89" i="145"/>
  <c r="W88" i="145"/>
  <c r="W87" i="145"/>
  <c r="W86" i="145"/>
  <c r="W85" i="145"/>
  <c r="W84" i="145"/>
  <c r="W83" i="145"/>
  <c r="W82" i="145"/>
  <c r="W81" i="145"/>
  <c r="W80" i="145"/>
  <c r="W79" i="145"/>
  <c r="W78" i="145"/>
  <c r="W77" i="145"/>
  <c r="W76" i="145"/>
  <c r="W75" i="145"/>
  <c r="W74" i="145"/>
  <c r="W73" i="145"/>
  <c r="W72" i="145"/>
  <c r="W71" i="145"/>
  <c r="W70" i="145"/>
  <c r="W69" i="145"/>
  <c r="W68" i="145"/>
  <c r="W67" i="145"/>
  <c r="W66" i="145"/>
  <c r="W65" i="145"/>
  <c r="W64" i="145"/>
  <c r="W63" i="145"/>
  <c r="W62" i="145"/>
  <c r="W61" i="145"/>
  <c r="W60" i="145"/>
  <c r="W59" i="145"/>
  <c r="W58" i="145"/>
  <c r="W57" i="145"/>
  <c r="W56" i="145"/>
  <c r="W55" i="145"/>
  <c r="W54" i="145"/>
  <c r="W53" i="145"/>
  <c r="W52" i="145"/>
  <c r="W51" i="145"/>
  <c r="W49" i="145"/>
  <c r="W48" i="145"/>
  <c r="W47" i="145"/>
  <c r="W46" i="145"/>
  <c r="W45" i="145"/>
  <c r="W44" i="145"/>
  <c r="W43" i="145"/>
  <c r="W42" i="145"/>
  <c r="W41" i="145"/>
  <c r="W40" i="145"/>
  <c r="W39" i="145"/>
  <c r="W38" i="145"/>
  <c r="W37" i="145"/>
  <c r="W36" i="145"/>
  <c r="W35" i="145"/>
  <c r="W34" i="145"/>
  <c r="W33" i="145"/>
  <c r="W32" i="145"/>
  <c r="W31" i="145"/>
  <c r="W30" i="145"/>
  <c r="W29" i="145"/>
  <c r="W28" i="145"/>
  <c r="W27" i="145"/>
  <c r="W26" i="145"/>
  <c r="W24" i="145"/>
  <c r="W23" i="145"/>
  <c r="W22" i="145"/>
  <c r="W21" i="145"/>
  <c r="W20" i="145"/>
  <c r="W19" i="145"/>
  <c r="W18" i="145"/>
  <c r="W17" i="145"/>
  <c r="W16" i="145"/>
  <c r="W15" i="145"/>
  <c r="W14" i="145"/>
  <c r="W13" i="145"/>
  <c r="W12" i="145"/>
  <c r="W11" i="145"/>
  <c r="W10" i="145"/>
  <c r="W9" i="145"/>
  <c r="W8" i="145"/>
  <c r="W7" i="145"/>
  <c r="W6" i="145"/>
  <c r="W5" i="145"/>
  <c r="U148" i="145"/>
  <c r="U147" i="145"/>
  <c r="U145" i="145"/>
  <c r="U144" i="145"/>
  <c r="U143" i="145"/>
  <c r="U142" i="145"/>
  <c r="U141" i="145"/>
  <c r="U140" i="145"/>
  <c r="U139" i="145"/>
  <c r="U138" i="145"/>
  <c r="U137" i="145"/>
  <c r="U136" i="145"/>
  <c r="U135" i="145"/>
  <c r="U134" i="145"/>
  <c r="U133" i="145"/>
  <c r="U132" i="145"/>
  <c r="U131" i="145"/>
  <c r="U130" i="145"/>
  <c r="U129" i="145"/>
  <c r="U128" i="145"/>
  <c r="U127" i="145"/>
  <c r="U126" i="145"/>
  <c r="U125" i="145"/>
  <c r="U124" i="145"/>
  <c r="U123" i="145"/>
  <c r="U122" i="145"/>
  <c r="U121" i="145"/>
  <c r="U120" i="145"/>
  <c r="U118" i="145"/>
  <c r="U117" i="145"/>
  <c r="U116" i="145"/>
  <c r="U115" i="145"/>
  <c r="U114" i="145"/>
  <c r="U113" i="145"/>
  <c r="U112" i="145"/>
  <c r="U111" i="145"/>
  <c r="U110" i="145"/>
  <c r="U109" i="145"/>
  <c r="U108" i="145"/>
  <c r="U107" i="145"/>
  <c r="U106" i="145"/>
  <c r="U105" i="145"/>
  <c r="U104" i="145"/>
  <c r="U103" i="145"/>
  <c r="U102" i="145"/>
  <c r="U101" i="145"/>
  <c r="U100" i="145"/>
  <c r="U99" i="145"/>
  <c r="U98" i="145"/>
  <c r="U97" i="145"/>
  <c r="U96" i="145"/>
  <c r="U95" i="145"/>
  <c r="U94" i="145"/>
  <c r="U93" i="145"/>
  <c r="U92" i="145"/>
  <c r="U91" i="145"/>
  <c r="U90" i="145"/>
  <c r="U89" i="145"/>
  <c r="U88" i="145"/>
  <c r="U87" i="145"/>
  <c r="U86" i="145"/>
  <c r="U85" i="145"/>
  <c r="U84" i="145"/>
  <c r="U83" i="145"/>
  <c r="U82" i="145"/>
  <c r="U81" i="145"/>
  <c r="U80" i="145"/>
  <c r="U79" i="145"/>
  <c r="U78" i="145"/>
  <c r="U77" i="145"/>
  <c r="U76" i="145"/>
  <c r="U75" i="145"/>
  <c r="U74" i="145"/>
  <c r="U73" i="145"/>
  <c r="U72" i="145"/>
  <c r="U71" i="145"/>
  <c r="U70" i="145"/>
  <c r="U69" i="145"/>
  <c r="U68" i="145"/>
  <c r="U67" i="145"/>
  <c r="U66" i="145"/>
  <c r="U65" i="145"/>
  <c r="U64" i="145"/>
  <c r="U63" i="145"/>
  <c r="U62" i="145"/>
  <c r="U61" i="145"/>
  <c r="U60" i="145"/>
  <c r="U59" i="145"/>
  <c r="U58" i="145"/>
  <c r="U57" i="145"/>
  <c r="U56" i="145"/>
  <c r="U55" i="145"/>
  <c r="U54" i="145"/>
  <c r="U53" i="145"/>
  <c r="U52" i="145"/>
  <c r="U51" i="145"/>
  <c r="U50" i="145"/>
  <c r="U49" i="145"/>
  <c r="U48" i="145"/>
  <c r="U47" i="145"/>
  <c r="U46" i="145"/>
  <c r="U45" i="145"/>
  <c r="U44" i="145"/>
  <c r="U43" i="145"/>
  <c r="U42" i="145"/>
  <c r="U41" i="145"/>
  <c r="U40" i="145"/>
  <c r="U39" i="145"/>
  <c r="U38" i="145"/>
  <c r="U37" i="145"/>
  <c r="U36" i="145"/>
  <c r="U35" i="145"/>
  <c r="U34" i="145"/>
  <c r="U33" i="145"/>
  <c r="U32" i="145"/>
  <c r="U31" i="145"/>
  <c r="U30" i="145"/>
  <c r="U29" i="145"/>
  <c r="U28" i="145"/>
  <c r="U27" i="145"/>
  <c r="U26" i="145"/>
  <c r="U25" i="145"/>
  <c r="U24" i="145"/>
  <c r="U23" i="145"/>
  <c r="U22" i="145"/>
  <c r="U21" i="145"/>
  <c r="U20" i="145"/>
  <c r="U19" i="145"/>
  <c r="U18" i="145"/>
  <c r="U17" i="145"/>
  <c r="U16" i="145"/>
  <c r="U15" i="145"/>
  <c r="U14" i="145"/>
  <c r="U13" i="145"/>
  <c r="U12" i="145"/>
  <c r="U11" i="145"/>
  <c r="U10" i="145"/>
  <c r="U9" i="145"/>
  <c r="U8" i="145"/>
  <c r="U7" i="145"/>
  <c r="U6" i="145"/>
  <c r="U5" i="145"/>
  <c r="S148" i="145"/>
  <c r="S147" i="145"/>
  <c r="S144" i="145"/>
  <c r="S143" i="145"/>
  <c r="S142" i="145"/>
  <c r="S141" i="145"/>
  <c r="S140" i="145"/>
  <c r="S139" i="145"/>
  <c r="S138" i="145"/>
  <c r="S137" i="145"/>
  <c r="S136" i="145"/>
  <c r="S135" i="145"/>
  <c r="S134" i="145"/>
  <c r="S133" i="145"/>
  <c r="S132" i="145"/>
  <c r="S131" i="145"/>
  <c r="S130" i="145"/>
  <c r="S129" i="145"/>
  <c r="S128" i="145"/>
  <c r="S127" i="145"/>
  <c r="S126" i="145"/>
  <c r="S125" i="145"/>
  <c r="S124" i="145"/>
  <c r="S123" i="145"/>
  <c r="S122" i="145"/>
  <c r="S121" i="145"/>
  <c r="S120" i="145"/>
  <c r="S118" i="145"/>
  <c r="S117" i="145"/>
  <c r="S116" i="145"/>
  <c r="S115" i="145"/>
  <c r="S114" i="145"/>
  <c r="S113" i="145"/>
  <c r="S112" i="145"/>
  <c r="S111" i="145"/>
  <c r="S110" i="145"/>
  <c r="S109" i="145"/>
  <c r="S108" i="145"/>
  <c r="S107" i="145"/>
  <c r="S106" i="145"/>
  <c r="S105" i="145"/>
  <c r="S104" i="145"/>
  <c r="S103" i="145"/>
  <c r="S102" i="145"/>
  <c r="S101" i="145"/>
  <c r="S100" i="145"/>
  <c r="S99" i="145"/>
  <c r="S98" i="145"/>
  <c r="S97" i="145"/>
  <c r="S96" i="145"/>
  <c r="S95" i="145"/>
  <c r="S94" i="145"/>
  <c r="S93" i="145"/>
  <c r="S92" i="145"/>
  <c r="S91" i="145"/>
  <c r="S90" i="145"/>
  <c r="S89" i="145"/>
  <c r="S88" i="145"/>
  <c r="S87" i="145"/>
  <c r="S86" i="145"/>
  <c r="S85" i="145"/>
  <c r="S84" i="145"/>
  <c r="S83" i="145"/>
  <c r="S82" i="145"/>
  <c r="S81" i="145"/>
  <c r="S80" i="145"/>
  <c r="S79" i="145"/>
  <c r="S78" i="145"/>
  <c r="S77" i="145"/>
  <c r="S76" i="145"/>
  <c r="S75" i="145"/>
  <c r="S74" i="145"/>
  <c r="S73" i="145"/>
  <c r="S72" i="145"/>
  <c r="S71" i="145"/>
  <c r="S70" i="145"/>
  <c r="S69" i="145"/>
  <c r="S68" i="145"/>
  <c r="S67" i="145"/>
  <c r="S66" i="145"/>
  <c r="S65" i="145"/>
  <c r="S64" i="145"/>
  <c r="S63" i="145"/>
  <c r="S62" i="145"/>
  <c r="S61" i="145"/>
  <c r="S60" i="145"/>
  <c r="S59" i="145"/>
  <c r="S58" i="145"/>
  <c r="S57" i="145"/>
  <c r="S56" i="145"/>
  <c r="S55" i="145"/>
  <c r="S54" i="145"/>
  <c r="S53" i="145"/>
  <c r="S52" i="145"/>
  <c r="S51" i="145"/>
  <c r="S50" i="145"/>
  <c r="S49" i="145"/>
  <c r="S48" i="145"/>
  <c r="S47" i="145"/>
  <c r="S46" i="145"/>
  <c r="S45" i="145"/>
  <c r="S44" i="145"/>
  <c r="S43" i="145"/>
  <c r="S42" i="145"/>
  <c r="S41" i="145"/>
  <c r="S40" i="145"/>
  <c r="S39" i="145"/>
  <c r="S38" i="145"/>
  <c r="S37" i="145"/>
  <c r="S36" i="145"/>
  <c r="S35" i="145"/>
  <c r="S34" i="145"/>
  <c r="S33" i="145"/>
  <c r="S32" i="145"/>
  <c r="S31" i="145"/>
  <c r="S30" i="145"/>
  <c r="S29" i="145"/>
  <c r="S28" i="145"/>
  <c r="S27" i="145"/>
  <c r="S26" i="145"/>
  <c r="S24" i="145"/>
  <c r="S23" i="145"/>
  <c r="S22" i="145"/>
  <c r="S21" i="145"/>
  <c r="S20" i="145"/>
  <c r="S19" i="145"/>
  <c r="S18" i="145"/>
  <c r="S17" i="145"/>
  <c r="S16" i="145"/>
  <c r="S15" i="145"/>
  <c r="S14" i="145"/>
  <c r="S13" i="145"/>
  <c r="S12" i="145"/>
  <c r="S11" i="145"/>
  <c r="S10" i="145"/>
  <c r="S9" i="145"/>
  <c r="S8" i="145"/>
  <c r="S7" i="145"/>
  <c r="S6" i="145"/>
  <c r="S5" i="145"/>
  <c r="Q148" i="145"/>
  <c r="Q147" i="145"/>
  <c r="Q144" i="145"/>
  <c r="Q143" i="145"/>
  <c r="Q142" i="145"/>
  <c r="Q141" i="145"/>
  <c r="Q140" i="145"/>
  <c r="Q139" i="145"/>
  <c r="Q138" i="145"/>
  <c r="Q137" i="145"/>
  <c r="Q136" i="145"/>
  <c r="Q135" i="145"/>
  <c r="Q134" i="145"/>
  <c r="Q133" i="145"/>
  <c r="Q132" i="145"/>
  <c r="Q131" i="145"/>
  <c r="Q130" i="145"/>
  <c r="Q129" i="145"/>
  <c r="Q128" i="145"/>
  <c r="Q127" i="145"/>
  <c r="Q126" i="145"/>
  <c r="Q125" i="145"/>
  <c r="Q124" i="145"/>
  <c r="Q123" i="145"/>
  <c r="Q122" i="145"/>
  <c r="Q121" i="145"/>
  <c r="Q120" i="145"/>
  <c r="Q118" i="145"/>
  <c r="Q117" i="145"/>
  <c r="Q116" i="145"/>
  <c r="Q115" i="145"/>
  <c r="Q114" i="145"/>
  <c r="Q113" i="145"/>
  <c r="Q112" i="145"/>
  <c r="Q111" i="145"/>
  <c r="Q110" i="145"/>
  <c r="Q109" i="145"/>
  <c r="Q108" i="145"/>
  <c r="Q107" i="145"/>
  <c r="Q106" i="145"/>
  <c r="Q105" i="145"/>
  <c r="Q104" i="145"/>
  <c r="Q103" i="145"/>
  <c r="Q102" i="145"/>
  <c r="Q101" i="145"/>
  <c r="Q100" i="145"/>
  <c r="Q99" i="145"/>
  <c r="Q98" i="145"/>
  <c r="Q97" i="145"/>
  <c r="Q96" i="145"/>
  <c r="Q95" i="145"/>
  <c r="Q94" i="145"/>
  <c r="Q93" i="145"/>
  <c r="Q92" i="145"/>
  <c r="Q91" i="145"/>
  <c r="Q90" i="145"/>
  <c r="Q89" i="145"/>
  <c r="Q88" i="145"/>
  <c r="Q87" i="145"/>
  <c r="Q86" i="145"/>
  <c r="Q85" i="145"/>
  <c r="Q84" i="145"/>
  <c r="Q83" i="145"/>
  <c r="Q82" i="145"/>
  <c r="Q81" i="145"/>
  <c r="Q80" i="145"/>
  <c r="Q79" i="145"/>
  <c r="Q78" i="145"/>
  <c r="Q77" i="145"/>
  <c r="Q76" i="145"/>
  <c r="Q75" i="145"/>
  <c r="Q74" i="145"/>
  <c r="Q73" i="145"/>
  <c r="Q72" i="145"/>
  <c r="Q71" i="145"/>
  <c r="Q70" i="145"/>
  <c r="Q69" i="145"/>
  <c r="Q68" i="145"/>
  <c r="Q67" i="145"/>
  <c r="Q66" i="145"/>
  <c r="Q65" i="145"/>
  <c r="Q64" i="145"/>
  <c r="Q63" i="145"/>
  <c r="Q62" i="145"/>
  <c r="Q61" i="145"/>
  <c r="Q60" i="145"/>
  <c r="Q59" i="145"/>
  <c r="Q58" i="145"/>
  <c r="Q57" i="145"/>
  <c r="Q56" i="145"/>
  <c r="Q55" i="145"/>
  <c r="Q54" i="145"/>
  <c r="Q53" i="145"/>
  <c r="Q52" i="145"/>
  <c r="Q51" i="145"/>
  <c r="Q49" i="145"/>
  <c r="Q48" i="145"/>
  <c r="Q47" i="145"/>
  <c r="Q46" i="145"/>
  <c r="Q45" i="145"/>
  <c r="Q44" i="145"/>
  <c r="Q43" i="145"/>
  <c r="Q42" i="145"/>
  <c r="Q41" i="145"/>
  <c r="Q40" i="145"/>
  <c r="Q39" i="145"/>
  <c r="Q37" i="145"/>
  <c r="Q36" i="145"/>
  <c r="Q35" i="145"/>
  <c r="Q34" i="145"/>
  <c r="Q32" i="145"/>
  <c r="Q31" i="145"/>
  <c r="Q30" i="145"/>
  <c r="Q29" i="145"/>
  <c r="Q28" i="145"/>
  <c r="Q27" i="145"/>
  <c r="Q26" i="145"/>
  <c r="Q24" i="145"/>
  <c r="Q23" i="145"/>
  <c r="Q22" i="145"/>
  <c r="Q21" i="145"/>
  <c r="Q20" i="145"/>
  <c r="Q19" i="145"/>
  <c r="Q18" i="145"/>
  <c r="Q17" i="145"/>
  <c r="Q16" i="145"/>
  <c r="Q15" i="145"/>
  <c r="Q14" i="145"/>
  <c r="Q13" i="145"/>
  <c r="Q12" i="145"/>
  <c r="Q11" i="145"/>
  <c r="Q10" i="145"/>
  <c r="Q9" i="145"/>
  <c r="Q8" i="145"/>
  <c r="Q7" i="145"/>
  <c r="Q6" i="145"/>
  <c r="Q5" i="145"/>
  <c r="O148" i="145"/>
  <c r="O147" i="145"/>
  <c r="O145" i="145"/>
  <c r="O144" i="145"/>
  <c r="O143" i="145"/>
  <c r="O142" i="145"/>
  <c r="O141" i="145"/>
  <c r="O140" i="145"/>
  <c r="O139" i="145"/>
  <c r="O138" i="145"/>
  <c r="O137" i="145"/>
  <c r="O136" i="145"/>
  <c r="O135" i="145"/>
  <c r="O134" i="145"/>
  <c r="O133" i="145"/>
  <c r="O132" i="145"/>
  <c r="O131" i="145"/>
  <c r="O130" i="145"/>
  <c r="O129" i="145"/>
  <c r="O128" i="145"/>
  <c r="O127" i="145"/>
  <c r="O126" i="145"/>
  <c r="O125" i="145"/>
  <c r="O124" i="145"/>
  <c r="O123" i="145"/>
  <c r="O122" i="145"/>
  <c r="O121" i="145"/>
  <c r="O120" i="145"/>
  <c r="O118" i="145"/>
  <c r="O117" i="145"/>
  <c r="O116" i="145"/>
  <c r="O115" i="145"/>
  <c r="O114" i="145"/>
  <c r="O113" i="145"/>
  <c r="O112" i="145"/>
  <c r="O111" i="145"/>
  <c r="O110" i="145"/>
  <c r="O109" i="145"/>
  <c r="O108" i="145"/>
  <c r="O107" i="145"/>
  <c r="O106" i="145"/>
  <c r="O105" i="145"/>
  <c r="O104" i="145"/>
  <c r="O103" i="145"/>
  <c r="O102" i="145"/>
  <c r="O101" i="145"/>
  <c r="O100" i="145"/>
  <c r="O99" i="145"/>
  <c r="O98" i="145"/>
  <c r="O97" i="145"/>
  <c r="O96" i="145"/>
  <c r="O95" i="145"/>
  <c r="O94" i="145"/>
  <c r="O93" i="145"/>
  <c r="O92" i="145"/>
  <c r="O91" i="145"/>
  <c r="O90" i="145"/>
  <c r="O89" i="145"/>
  <c r="O88" i="145"/>
  <c r="O87" i="145"/>
  <c r="O86" i="145"/>
  <c r="O85" i="145"/>
  <c r="O84" i="145"/>
  <c r="O83" i="145"/>
  <c r="O82" i="145"/>
  <c r="O81" i="145"/>
  <c r="O80" i="145"/>
  <c r="O79" i="145"/>
  <c r="O78" i="145"/>
  <c r="O77" i="145"/>
  <c r="O76" i="145"/>
  <c r="O75" i="145"/>
  <c r="O74" i="145"/>
  <c r="O73" i="145"/>
  <c r="O72" i="145"/>
  <c r="O71" i="145"/>
  <c r="O70" i="145"/>
  <c r="O69" i="145"/>
  <c r="O68" i="145"/>
  <c r="O67" i="145"/>
  <c r="O66" i="145"/>
  <c r="O65" i="145"/>
  <c r="O64" i="145"/>
  <c r="O63" i="145"/>
  <c r="O62" i="145"/>
  <c r="O61" i="145"/>
  <c r="O60" i="145"/>
  <c r="O59" i="145"/>
  <c r="O58" i="145"/>
  <c r="O57" i="145"/>
  <c r="O56" i="145"/>
  <c r="O55" i="145"/>
  <c r="O54" i="145"/>
  <c r="O53" i="145"/>
  <c r="O52" i="145"/>
  <c r="O51" i="145"/>
  <c r="O50" i="145"/>
  <c r="O49" i="145"/>
  <c r="O48" i="145"/>
  <c r="O47" i="145"/>
  <c r="O46" i="145"/>
  <c r="O45" i="145"/>
  <c r="O44" i="145"/>
  <c r="O43" i="145"/>
  <c r="O42" i="145"/>
  <c r="O41" i="145"/>
  <c r="O40" i="145"/>
  <c r="O39" i="145"/>
  <c r="O38" i="145"/>
  <c r="O37" i="145"/>
  <c r="O36" i="145"/>
  <c r="O35" i="145"/>
  <c r="O34" i="145"/>
  <c r="O33" i="145"/>
  <c r="O32" i="145"/>
  <c r="O31" i="145"/>
  <c r="O30" i="145"/>
  <c r="O29" i="145"/>
  <c r="O28" i="145"/>
  <c r="O27" i="145"/>
  <c r="O26" i="145"/>
  <c r="O25" i="145"/>
  <c r="O24" i="145"/>
  <c r="O23" i="145"/>
  <c r="O22" i="145"/>
  <c r="O21" i="145"/>
  <c r="O20" i="145"/>
  <c r="O19" i="145"/>
  <c r="O18" i="145"/>
  <c r="O17" i="145"/>
  <c r="O16" i="145"/>
  <c r="O15" i="145"/>
  <c r="O14" i="145"/>
  <c r="O13" i="145"/>
  <c r="O12" i="145"/>
  <c r="O11" i="145"/>
  <c r="O10" i="145"/>
  <c r="O9" i="145"/>
  <c r="O8" i="145"/>
  <c r="O7" i="145"/>
  <c r="O6" i="145"/>
  <c r="O5" i="145"/>
  <c r="M148" i="145"/>
  <c r="M147" i="145"/>
  <c r="M145" i="145"/>
  <c r="M144" i="145"/>
  <c r="M143" i="145"/>
  <c r="M142" i="145"/>
  <c r="M141" i="145"/>
  <c r="M140" i="145"/>
  <c r="M139" i="145"/>
  <c r="M138" i="145"/>
  <c r="M137" i="145"/>
  <c r="M136" i="145"/>
  <c r="M135" i="145"/>
  <c r="M134" i="145"/>
  <c r="M133" i="145"/>
  <c r="M132" i="145"/>
  <c r="M131" i="145"/>
  <c r="M130" i="145"/>
  <c r="M129" i="145"/>
  <c r="M128" i="145"/>
  <c r="M127" i="145"/>
  <c r="M126" i="145"/>
  <c r="M125" i="145"/>
  <c r="M124" i="145"/>
  <c r="M123" i="145"/>
  <c r="M122" i="145"/>
  <c r="M121" i="145"/>
  <c r="M120" i="145"/>
  <c r="M119" i="145"/>
  <c r="M118" i="145"/>
  <c r="M117" i="145"/>
  <c r="M116" i="145"/>
  <c r="M115" i="145"/>
  <c r="M114" i="145"/>
  <c r="M113" i="145"/>
  <c r="M112" i="145"/>
  <c r="M111" i="145"/>
  <c r="M110" i="145"/>
  <c r="M109" i="145"/>
  <c r="M108" i="145"/>
  <c r="M107" i="145"/>
  <c r="M106" i="145"/>
  <c r="M105" i="145"/>
  <c r="M104" i="145"/>
  <c r="M103" i="145"/>
  <c r="M102" i="145"/>
  <c r="M101" i="145"/>
  <c r="M100" i="145"/>
  <c r="M99" i="145"/>
  <c r="M98" i="145"/>
  <c r="M97" i="145"/>
  <c r="M96" i="145"/>
  <c r="M95" i="145"/>
  <c r="M94" i="145"/>
  <c r="M93" i="145"/>
  <c r="M92" i="145"/>
  <c r="M91" i="145"/>
  <c r="M90" i="145"/>
  <c r="M89" i="145"/>
  <c r="M88" i="145"/>
  <c r="M87" i="145"/>
  <c r="M86" i="145"/>
  <c r="M85" i="145"/>
  <c r="M84" i="145"/>
  <c r="M83" i="145"/>
  <c r="M82" i="145"/>
  <c r="M81" i="145"/>
  <c r="M80" i="145"/>
  <c r="M79" i="145"/>
  <c r="M78" i="145"/>
  <c r="M77" i="145"/>
  <c r="M76" i="145"/>
  <c r="M75" i="145"/>
  <c r="M74" i="145"/>
  <c r="M73" i="145"/>
  <c r="M72" i="145"/>
  <c r="M71" i="145"/>
  <c r="M70" i="145"/>
  <c r="M69" i="145"/>
  <c r="M68" i="145"/>
  <c r="M67" i="145"/>
  <c r="M66" i="145"/>
  <c r="M65" i="145"/>
  <c r="M64" i="145"/>
  <c r="M63" i="145"/>
  <c r="M62" i="145"/>
  <c r="M61" i="145"/>
  <c r="M60" i="145"/>
  <c r="M59" i="145"/>
  <c r="M58" i="145"/>
  <c r="M57" i="145"/>
  <c r="M56" i="145"/>
  <c r="M55" i="145"/>
  <c r="M54" i="145"/>
  <c r="M53" i="145"/>
  <c r="M52" i="145"/>
  <c r="M51" i="145"/>
  <c r="M50" i="145"/>
  <c r="M49" i="145"/>
  <c r="M48" i="145"/>
  <c r="M47" i="145"/>
  <c r="M46" i="145"/>
  <c r="M45" i="145"/>
  <c r="M44" i="145"/>
  <c r="M43" i="145"/>
  <c r="M42" i="145"/>
  <c r="M41" i="145"/>
  <c r="M40" i="145"/>
  <c r="M39" i="145"/>
  <c r="M38" i="145"/>
  <c r="M37" i="145"/>
  <c r="M36" i="145"/>
  <c r="M35" i="145"/>
  <c r="M34" i="145"/>
  <c r="M33" i="145"/>
  <c r="M32" i="145"/>
  <c r="M31" i="145"/>
  <c r="M30" i="145"/>
  <c r="M29" i="145"/>
  <c r="M28" i="145"/>
  <c r="M27" i="145"/>
  <c r="M26" i="145"/>
  <c r="M25" i="145"/>
  <c r="M24" i="145"/>
  <c r="M23" i="145"/>
  <c r="M22" i="145"/>
  <c r="M21" i="145"/>
  <c r="M20" i="145"/>
  <c r="M19" i="145"/>
  <c r="M18" i="145"/>
  <c r="M17" i="145"/>
  <c r="M16" i="145"/>
  <c r="M15" i="145"/>
  <c r="M14" i="145"/>
  <c r="M13" i="145"/>
  <c r="M12" i="145"/>
  <c r="M11" i="145"/>
  <c r="M10" i="145"/>
  <c r="M9" i="145"/>
  <c r="M8" i="145"/>
  <c r="M7" i="145"/>
  <c r="M6" i="145"/>
  <c r="M5" i="145"/>
  <c r="K148" i="145"/>
  <c r="K147" i="145"/>
  <c r="K145" i="145"/>
  <c r="K144" i="145"/>
  <c r="K143" i="145"/>
  <c r="K142" i="145"/>
  <c r="K141" i="145"/>
  <c r="K140" i="145"/>
  <c r="K139" i="145"/>
  <c r="K138" i="145"/>
  <c r="K137" i="145"/>
  <c r="K136" i="145"/>
  <c r="K135" i="145"/>
  <c r="K134" i="145"/>
  <c r="K133" i="145"/>
  <c r="K132" i="145"/>
  <c r="K131" i="145"/>
  <c r="K130" i="145"/>
  <c r="K129" i="145"/>
  <c r="K128" i="145"/>
  <c r="K127" i="145"/>
  <c r="K126" i="145"/>
  <c r="K125" i="145"/>
  <c r="K124" i="145"/>
  <c r="K123" i="145"/>
  <c r="K122" i="145"/>
  <c r="K121" i="145"/>
  <c r="K120" i="145"/>
  <c r="K119" i="145"/>
  <c r="K118" i="145"/>
  <c r="K117" i="145"/>
  <c r="K116" i="145"/>
  <c r="K115" i="145"/>
  <c r="K114" i="145"/>
  <c r="K113" i="145"/>
  <c r="K112" i="145"/>
  <c r="K111" i="145"/>
  <c r="K110" i="145"/>
  <c r="K109" i="145"/>
  <c r="K108" i="145"/>
  <c r="K107" i="145"/>
  <c r="K106" i="145"/>
  <c r="K105" i="145"/>
  <c r="K104" i="145"/>
  <c r="K103" i="145"/>
  <c r="K102" i="145"/>
  <c r="K101" i="145"/>
  <c r="K100" i="145"/>
  <c r="K99" i="145"/>
  <c r="K98" i="145"/>
  <c r="K97" i="145"/>
  <c r="K96" i="145"/>
  <c r="K95" i="145"/>
  <c r="K94" i="145"/>
  <c r="K93" i="145"/>
  <c r="K92" i="145"/>
  <c r="K91" i="145"/>
  <c r="K90" i="145"/>
  <c r="K89" i="145"/>
  <c r="K88" i="145"/>
  <c r="K87" i="145"/>
  <c r="K86" i="145"/>
  <c r="K85" i="145"/>
  <c r="K84" i="145"/>
  <c r="K83" i="145"/>
  <c r="K82" i="145"/>
  <c r="K81" i="145"/>
  <c r="K80" i="145"/>
  <c r="K79" i="145"/>
  <c r="K78" i="145"/>
  <c r="K77" i="145"/>
  <c r="K76" i="145"/>
  <c r="K75" i="145"/>
  <c r="K74" i="145"/>
  <c r="K73" i="145"/>
  <c r="K72" i="145"/>
  <c r="K71" i="145"/>
  <c r="K70" i="145"/>
  <c r="K69" i="145"/>
  <c r="K68" i="145"/>
  <c r="K67" i="145"/>
  <c r="K66" i="145"/>
  <c r="K65" i="145"/>
  <c r="K64" i="145"/>
  <c r="K63" i="145"/>
  <c r="K62" i="145"/>
  <c r="K61" i="145"/>
  <c r="K60" i="145"/>
  <c r="K59" i="145"/>
  <c r="K58" i="145"/>
  <c r="K57" i="145"/>
  <c r="K56" i="145"/>
  <c r="K55" i="145"/>
  <c r="K54" i="145"/>
  <c r="K53" i="145"/>
  <c r="K52" i="145"/>
  <c r="K51" i="145"/>
  <c r="K50" i="145"/>
  <c r="K49" i="145"/>
  <c r="K48" i="145"/>
  <c r="K47" i="145"/>
  <c r="K46" i="145"/>
  <c r="K45" i="145"/>
  <c r="K44" i="145"/>
  <c r="K43" i="145"/>
  <c r="K42" i="145"/>
  <c r="K41" i="145"/>
  <c r="K40" i="145"/>
  <c r="K39" i="145"/>
  <c r="K38" i="145"/>
  <c r="K37" i="145"/>
  <c r="K36" i="145"/>
  <c r="K35" i="145"/>
  <c r="K34" i="145"/>
  <c r="K33" i="145"/>
  <c r="K32" i="145"/>
  <c r="K31" i="145"/>
  <c r="K30" i="145"/>
  <c r="K29" i="145"/>
  <c r="K28" i="145"/>
  <c r="K27" i="145"/>
  <c r="K26" i="145"/>
  <c r="K24" i="145"/>
  <c r="K23" i="145"/>
  <c r="K22" i="145"/>
  <c r="K21" i="145"/>
  <c r="K20" i="145"/>
  <c r="K19" i="145"/>
  <c r="K18" i="145"/>
  <c r="K17" i="145"/>
  <c r="K16" i="145"/>
  <c r="K15" i="145"/>
  <c r="K14" i="145"/>
  <c r="K13" i="145"/>
  <c r="K12" i="145"/>
  <c r="K11" i="145"/>
  <c r="K10" i="145"/>
  <c r="K9" i="145"/>
  <c r="K8" i="145"/>
  <c r="K7" i="145"/>
  <c r="K6" i="145"/>
  <c r="K5" i="145"/>
  <c r="I148" i="145"/>
  <c r="I147" i="145"/>
  <c r="I144" i="145"/>
  <c r="I143" i="145"/>
  <c r="I142" i="145"/>
  <c r="I141" i="145"/>
  <c r="I140" i="145"/>
  <c r="I139" i="145"/>
  <c r="I138" i="145"/>
  <c r="I137" i="145"/>
  <c r="I136" i="145"/>
  <c r="I135" i="145"/>
  <c r="I134" i="145"/>
  <c r="I133" i="145"/>
  <c r="I132" i="145"/>
  <c r="I131" i="145"/>
  <c r="I130" i="145"/>
  <c r="I129" i="145"/>
  <c r="I128" i="145"/>
  <c r="I127" i="145"/>
  <c r="I126" i="145"/>
  <c r="I125" i="145"/>
  <c r="I124" i="145"/>
  <c r="I123" i="145"/>
  <c r="I122" i="145"/>
  <c r="I121" i="145"/>
  <c r="I120" i="145"/>
  <c r="I118" i="145"/>
  <c r="I117" i="145"/>
  <c r="I116" i="145"/>
  <c r="I115" i="145"/>
  <c r="I114" i="145"/>
  <c r="I113" i="145"/>
  <c r="I112" i="145"/>
  <c r="I111" i="145"/>
  <c r="I110" i="145"/>
  <c r="I109" i="145"/>
  <c r="I108" i="145"/>
  <c r="I107" i="145"/>
  <c r="I106" i="145"/>
  <c r="I105" i="145"/>
  <c r="I104" i="145"/>
  <c r="I103" i="145"/>
  <c r="I102" i="145"/>
  <c r="I101" i="145"/>
  <c r="I100" i="145"/>
  <c r="I99" i="145"/>
  <c r="I98" i="145"/>
  <c r="I97" i="145"/>
  <c r="I96" i="145"/>
  <c r="I95" i="145"/>
  <c r="I94" i="145"/>
  <c r="I93" i="145"/>
  <c r="I92" i="145"/>
  <c r="I91" i="145"/>
  <c r="I90" i="145"/>
  <c r="I89" i="145"/>
  <c r="I88" i="145"/>
  <c r="I87" i="145"/>
  <c r="I86" i="145"/>
  <c r="I85" i="145"/>
  <c r="I84" i="145"/>
  <c r="I83" i="145"/>
  <c r="I82" i="145"/>
  <c r="I81" i="145"/>
  <c r="I80" i="145"/>
  <c r="I79" i="145"/>
  <c r="I78" i="145"/>
  <c r="I77" i="145"/>
  <c r="I76" i="145"/>
  <c r="I74" i="145"/>
  <c r="I73" i="145"/>
  <c r="I72" i="145"/>
  <c r="I71" i="145"/>
  <c r="I70" i="145"/>
  <c r="I69" i="145"/>
  <c r="I68" i="145"/>
  <c r="I67" i="145"/>
  <c r="I66" i="145"/>
  <c r="I65" i="145"/>
  <c r="I64" i="145"/>
  <c r="I63" i="145"/>
  <c r="I62" i="145"/>
  <c r="I61" i="145"/>
  <c r="I60" i="145"/>
  <c r="I59" i="145"/>
  <c r="I58" i="145"/>
  <c r="I57" i="145"/>
  <c r="I56" i="145"/>
  <c r="I55" i="145"/>
  <c r="I54" i="145"/>
  <c r="I53" i="145"/>
  <c r="I52" i="145"/>
  <c r="I51" i="145"/>
  <c r="I49" i="145"/>
  <c r="I48" i="145"/>
  <c r="I47" i="145"/>
  <c r="I46" i="145"/>
  <c r="I45" i="145"/>
  <c r="I44" i="145"/>
  <c r="I43" i="145"/>
  <c r="I42" i="145"/>
  <c r="I41" i="145"/>
  <c r="I40" i="145"/>
  <c r="I39" i="145"/>
  <c r="I37" i="145"/>
  <c r="I36" i="145"/>
  <c r="I35" i="145"/>
  <c r="I34" i="145"/>
  <c r="I32" i="145"/>
  <c r="I31" i="145"/>
  <c r="I30" i="145"/>
  <c r="I29" i="145"/>
  <c r="I28" i="145"/>
  <c r="I27" i="145"/>
  <c r="I26" i="145"/>
  <c r="I25" i="145"/>
  <c r="I24" i="145"/>
  <c r="I23" i="145"/>
  <c r="I22" i="145"/>
  <c r="I21" i="145"/>
  <c r="I20" i="145"/>
  <c r="I19" i="145"/>
  <c r="I18" i="145"/>
  <c r="I17" i="145"/>
  <c r="I16" i="145"/>
  <c r="I15" i="145"/>
  <c r="I14" i="145"/>
  <c r="I13" i="145"/>
  <c r="I12" i="145"/>
  <c r="I11" i="145"/>
  <c r="I10" i="145"/>
  <c r="I9" i="145"/>
  <c r="I8" i="145"/>
  <c r="I7" i="145"/>
  <c r="I6" i="145"/>
  <c r="I5" i="145"/>
  <c r="G148" i="145"/>
  <c r="G147" i="145"/>
  <c r="G145" i="145"/>
  <c r="G144" i="145"/>
  <c r="G143" i="145"/>
  <c r="G142" i="145"/>
  <c r="G141" i="145"/>
  <c r="G140" i="145"/>
  <c r="G139" i="145"/>
  <c r="G138" i="145"/>
  <c r="G137" i="145"/>
  <c r="G136" i="145"/>
  <c r="G135" i="145"/>
  <c r="G134" i="145"/>
  <c r="G133" i="145"/>
  <c r="G132" i="145"/>
  <c r="G131" i="145"/>
  <c r="G130" i="145"/>
  <c r="G129" i="145"/>
  <c r="G128" i="145"/>
  <c r="G127" i="145"/>
  <c r="G126" i="145"/>
  <c r="G125" i="145"/>
  <c r="G124" i="145"/>
  <c r="G123" i="145"/>
  <c r="G122" i="145"/>
  <c r="G121" i="145"/>
  <c r="G120" i="145"/>
  <c r="G119" i="145"/>
  <c r="G118" i="145"/>
  <c r="G117" i="145"/>
  <c r="G116" i="145"/>
  <c r="G115" i="145"/>
  <c r="G114" i="145"/>
  <c r="G113" i="145"/>
  <c r="G112" i="145"/>
  <c r="G111" i="145"/>
  <c r="G110" i="145"/>
  <c r="G109" i="145"/>
  <c r="G108" i="145"/>
  <c r="G107" i="145"/>
  <c r="G106" i="145"/>
  <c r="G105" i="145"/>
  <c r="G104" i="145"/>
  <c r="G103" i="145"/>
  <c r="G102" i="145"/>
  <c r="G101" i="145"/>
  <c r="G100" i="145"/>
  <c r="G99" i="145"/>
  <c r="G98" i="145"/>
  <c r="G97" i="145"/>
  <c r="G96" i="145"/>
  <c r="G95" i="145"/>
  <c r="G94" i="145"/>
  <c r="G93" i="145"/>
  <c r="G92" i="145"/>
  <c r="G91" i="145"/>
  <c r="G90" i="145"/>
  <c r="G89" i="145"/>
  <c r="G88" i="145"/>
  <c r="G87" i="145"/>
  <c r="G86" i="145"/>
  <c r="G85" i="145"/>
  <c r="G84" i="145"/>
  <c r="G83" i="145"/>
  <c r="G82" i="145"/>
  <c r="G81" i="145"/>
  <c r="G80" i="145"/>
  <c r="G79" i="145"/>
  <c r="G78" i="145"/>
  <c r="G77" i="145"/>
  <c r="G76" i="145"/>
  <c r="G75" i="145"/>
  <c r="G74" i="145"/>
  <c r="G73" i="145"/>
  <c r="G72" i="145"/>
  <c r="G71" i="145"/>
  <c r="G70" i="145"/>
  <c r="G69" i="145"/>
  <c r="G68" i="145"/>
  <c r="G67" i="145"/>
  <c r="G66" i="145"/>
  <c r="G65" i="145"/>
  <c r="G64" i="145"/>
  <c r="G63" i="145"/>
  <c r="G62" i="145"/>
  <c r="G61" i="145"/>
  <c r="G60" i="145"/>
  <c r="G59" i="145"/>
  <c r="G58" i="145"/>
  <c r="G57" i="145"/>
  <c r="G56" i="145"/>
  <c r="G55" i="145"/>
  <c r="G54" i="145"/>
  <c r="G53" i="145"/>
  <c r="G52" i="145"/>
  <c r="G51" i="145"/>
  <c r="G50" i="145"/>
  <c r="G49" i="145"/>
  <c r="G48" i="145"/>
  <c r="G47" i="145"/>
  <c r="G46" i="145"/>
  <c r="G45" i="145"/>
  <c r="G44" i="145"/>
  <c r="G43" i="145"/>
  <c r="G42" i="145"/>
  <c r="G41" i="145"/>
  <c r="G40" i="145"/>
  <c r="G39" i="145"/>
  <c r="G38" i="145"/>
  <c r="G37" i="145"/>
  <c r="G36" i="145"/>
  <c r="G35" i="145"/>
  <c r="G34" i="145"/>
  <c r="G33" i="145"/>
  <c r="G32" i="145"/>
  <c r="G31" i="145"/>
  <c r="G30" i="145"/>
  <c r="G29" i="145"/>
  <c r="G28" i="145"/>
  <c r="G27" i="145"/>
  <c r="G26" i="145"/>
  <c r="G25" i="145"/>
  <c r="G24" i="145"/>
  <c r="G23" i="145"/>
  <c r="G22" i="145"/>
  <c r="G21" i="145"/>
  <c r="G20" i="145"/>
  <c r="G19" i="145"/>
  <c r="G18" i="145"/>
  <c r="G17" i="145"/>
  <c r="G16" i="145"/>
  <c r="G15" i="145"/>
  <c r="G14" i="145"/>
  <c r="G13" i="145"/>
  <c r="G12" i="145"/>
  <c r="G11" i="145"/>
  <c r="G10" i="145"/>
  <c r="G9" i="145"/>
  <c r="G8" i="145"/>
  <c r="G7" i="145"/>
  <c r="G6" i="145"/>
  <c r="G5" i="145"/>
  <c r="E148" i="145"/>
  <c r="E147" i="145"/>
  <c r="E145" i="145"/>
  <c r="E144" i="145"/>
  <c r="E143" i="145"/>
  <c r="E142" i="145"/>
  <c r="E141" i="145"/>
  <c r="E140" i="145"/>
  <c r="E139" i="145"/>
  <c r="E138" i="145"/>
  <c r="E137" i="145"/>
  <c r="E136" i="145"/>
  <c r="E135" i="145"/>
  <c r="E134" i="145"/>
  <c r="E133" i="145"/>
  <c r="E132" i="145"/>
  <c r="E131" i="145"/>
  <c r="E130" i="145"/>
  <c r="E129" i="145"/>
  <c r="E128" i="145"/>
  <c r="E127" i="145"/>
  <c r="E126" i="145"/>
  <c r="E125" i="145"/>
  <c r="E124" i="145"/>
  <c r="E123" i="145"/>
  <c r="E122" i="145"/>
  <c r="E121" i="145"/>
  <c r="E120" i="145"/>
  <c r="E119" i="145"/>
  <c r="E118" i="145"/>
  <c r="E117" i="145"/>
  <c r="E116" i="145"/>
  <c r="E115" i="145"/>
  <c r="E114" i="145"/>
  <c r="E113" i="145"/>
  <c r="E112" i="145"/>
  <c r="E111" i="145"/>
  <c r="E110" i="145"/>
  <c r="E109" i="145"/>
  <c r="E108" i="145"/>
  <c r="E107" i="145"/>
  <c r="E106" i="145"/>
  <c r="E105" i="145"/>
  <c r="E104" i="145"/>
  <c r="E103" i="145"/>
  <c r="E102" i="145"/>
  <c r="E101" i="145"/>
  <c r="E100" i="145"/>
  <c r="E99" i="145"/>
  <c r="E98" i="145"/>
  <c r="E97" i="145"/>
  <c r="E96" i="145"/>
  <c r="E95" i="145"/>
  <c r="E94" i="145"/>
  <c r="E93" i="145"/>
  <c r="E92" i="145"/>
  <c r="E91" i="145"/>
  <c r="E90" i="145"/>
  <c r="E89" i="145"/>
  <c r="E88" i="145"/>
  <c r="E87" i="145"/>
  <c r="E86" i="145"/>
  <c r="E85" i="145"/>
  <c r="E84" i="145"/>
  <c r="E83" i="145"/>
  <c r="E82" i="145"/>
  <c r="E81" i="145"/>
  <c r="E80" i="145"/>
  <c r="E79" i="145"/>
  <c r="E78" i="145"/>
  <c r="E77" i="145"/>
  <c r="E76" i="145"/>
  <c r="E75" i="145"/>
  <c r="E74" i="145"/>
  <c r="E73" i="145"/>
  <c r="E72" i="145"/>
  <c r="E71" i="145"/>
  <c r="E70" i="145"/>
  <c r="E69" i="145"/>
  <c r="E68" i="145"/>
  <c r="E67" i="145"/>
  <c r="E66" i="145"/>
  <c r="E65" i="145"/>
  <c r="E64" i="145"/>
  <c r="E63" i="145"/>
  <c r="E62" i="145"/>
  <c r="E61" i="145"/>
  <c r="E60" i="145"/>
  <c r="E59" i="145"/>
  <c r="E58" i="145"/>
  <c r="E57" i="145"/>
  <c r="E56" i="145"/>
  <c r="E55" i="145"/>
  <c r="E54" i="145"/>
  <c r="E53" i="145"/>
  <c r="E52" i="145"/>
  <c r="E51" i="145"/>
  <c r="E50" i="145"/>
  <c r="E49" i="145"/>
  <c r="E48" i="145"/>
  <c r="E47" i="145"/>
  <c r="E46" i="145"/>
  <c r="E45" i="145"/>
  <c r="E44" i="145"/>
  <c r="E43" i="145"/>
  <c r="E42" i="145"/>
  <c r="E41" i="145"/>
  <c r="E40" i="145"/>
  <c r="E39" i="145"/>
  <c r="E38" i="145"/>
  <c r="E37" i="145"/>
  <c r="E36" i="145"/>
  <c r="E35" i="145"/>
  <c r="E34" i="145"/>
  <c r="E33" i="145"/>
  <c r="E32" i="145"/>
  <c r="E31" i="145"/>
  <c r="E30" i="145"/>
  <c r="E29" i="145"/>
  <c r="E28" i="145"/>
  <c r="E27" i="145"/>
  <c r="E26" i="145"/>
  <c r="E24" i="145"/>
  <c r="E23" i="145"/>
  <c r="E22" i="145"/>
  <c r="E21" i="145"/>
  <c r="E20" i="145"/>
  <c r="E19" i="145"/>
  <c r="E18" i="145"/>
  <c r="E17" i="145"/>
  <c r="E16" i="145"/>
  <c r="E15" i="145"/>
  <c r="E14" i="145"/>
  <c r="E13" i="145"/>
  <c r="E12" i="145"/>
  <c r="E11" i="145"/>
  <c r="E10" i="145"/>
  <c r="E9" i="145"/>
  <c r="E8" i="145"/>
  <c r="E7" i="145"/>
  <c r="E6" i="145"/>
  <c r="E5" i="145"/>
  <c r="C148" i="145"/>
  <c r="C147" i="145"/>
  <c r="C144" i="145"/>
  <c r="C143" i="145"/>
  <c r="C142" i="145"/>
  <c r="C141" i="145"/>
  <c r="C140" i="145"/>
  <c r="C139" i="145"/>
  <c r="C138" i="145"/>
  <c r="C137" i="145"/>
  <c r="C136" i="145"/>
  <c r="C135" i="145"/>
  <c r="C134" i="145"/>
  <c r="C133" i="145"/>
  <c r="C132" i="145"/>
  <c r="C131" i="145"/>
  <c r="C130" i="145"/>
  <c r="C129" i="145"/>
  <c r="C128" i="145"/>
  <c r="C127" i="145"/>
  <c r="C126" i="145"/>
  <c r="C125" i="145"/>
  <c r="C124" i="145"/>
  <c r="C123" i="145"/>
  <c r="C122" i="145"/>
  <c r="C121" i="145"/>
  <c r="C120" i="145"/>
  <c r="C119" i="145"/>
  <c r="C118" i="145"/>
  <c r="C117" i="145"/>
  <c r="C116" i="145"/>
  <c r="C115" i="145"/>
  <c r="C114" i="145"/>
  <c r="C113" i="145"/>
  <c r="C112" i="145"/>
  <c r="C111" i="145"/>
  <c r="C110" i="145"/>
  <c r="C109" i="145"/>
  <c r="C108" i="145"/>
  <c r="C107" i="145"/>
  <c r="C106" i="145"/>
  <c r="C105" i="145"/>
  <c r="C104" i="145"/>
  <c r="C103" i="145"/>
  <c r="C102" i="145"/>
  <c r="C101" i="145"/>
  <c r="C100" i="145"/>
  <c r="C99" i="145"/>
  <c r="C98" i="145"/>
  <c r="C97" i="145"/>
  <c r="C96" i="145"/>
  <c r="C95" i="145"/>
  <c r="C94" i="145"/>
  <c r="C93" i="145"/>
  <c r="C92" i="145"/>
  <c r="C91" i="145"/>
  <c r="C90" i="145"/>
  <c r="C89" i="145"/>
  <c r="C88" i="145"/>
  <c r="C87" i="145"/>
  <c r="C86" i="145"/>
  <c r="C85" i="145"/>
  <c r="C84" i="145"/>
  <c r="C83" i="145"/>
  <c r="C82" i="145"/>
  <c r="C81" i="145"/>
  <c r="C80" i="145"/>
  <c r="C79" i="145"/>
  <c r="C78" i="145"/>
  <c r="C77" i="145"/>
  <c r="C76" i="145"/>
  <c r="C75" i="145"/>
  <c r="C74" i="145"/>
  <c r="C73" i="145"/>
  <c r="C72" i="145"/>
  <c r="C71" i="145"/>
  <c r="C70" i="145"/>
  <c r="C69" i="145"/>
  <c r="C68" i="145"/>
  <c r="C67" i="145"/>
  <c r="C66" i="145"/>
  <c r="C65" i="145"/>
  <c r="C64" i="145"/>
  <c r="C63" i="145"/>
  <c r="C62" i="145"/>
  <c r="C61" i="145"/>
  <c r="C60" i="145"/>
  <c r="C59" i="145"/>
  <c r="C58" i="145"/>
  <c r="C57" i="145"/>
  <c r="C56" i="145"/>
  <c r="C55" i="145"/>
  <c r="C54" i="145"/>
  <c r="C53" i="145"/>
  <c r="C52" i="145"/>
  <c r="C51" i="145"/>
  <c r="C50" i="145"/>
  <c r="C49" i="145"/>
  <c r="C48" i="145"/>
  <c r="C47" i="145"/>
  <c r="C46" i="145"/>
  <c r="C45" i="145"/>
  <c r="C44" i="145"/>
  <c r="C43" i="145"/>
  <c r="C42" i="145"/>
  <c r="C41" i="145"/>
  <c r="C40" i="145"/>
  <c r="C39" i="145"/>
  <c r="C38" i="145"/>
  <c r="C37" i="145"/>
  <c r="C36" i="145"/>
  <c r="C35" i="145"/>
  <c r="C34" i="145"/>
  <c r="C33" i="145"/>
  <c r="C32" i="145"/>
  <c r="C31" i="145"/>
  <c r="C30" i="145"/>
  <c r="C29" i="145"/>
  <c r="C28" i="145"/>
  <c r="C27" i="145"/>
  <c r="C26" i="145"/>
  <c r="C24" i="145"/>
  <c r="C23" i="145"/>
  <c r="C22" i="145"/>
  <c r="C21" i="145"/>
  <c r="C20" i="145"/>
  <c r="C19" i="145"/>
  <c r="C18" i="145"/>
  <c r="C17" i="145"/>
  <c r="C16" i="145"/>
  <c r="C15" i="145"/>
  <c r="C14" i="145"/>
  <c r="C13" i="145"/>
  <c r="C12" i="145"/>
  <c r="C11" i="145"/>
  <c r="C10" i="145"/>
  <c r="C9" i="145"/>
  <c r="C8" i="145"/>
  <c r="C7" i="145"/>
  <c r="C6" i="145"/>
  <c r="C5" i="145"/>
  <c r="AF25" i="145"/>
  <c r="K37" i="144" l="1"/>
  <c r="M34" i="144"/>
  <c r="AD146" i="143"/>
  <c r="AD149" i="143" s="1"/>
  <c r="N149" i="143"/>
  <c r="W50" i="145"/>
  <c r="Q50" i="145"/>
  <c r="U146" i="145"/>
  <c r="T149" i="145" s="1"/>
  <c r="C145" i="145"/>
  <c r="AD145" i="145" s="1"/>
  <c r="AD144" i="145" s="1"/>
  <c r="E146" i="145"/>
  <c r="D149" i="145" s="1"/>
  <c r="K146" i="145"/>
  <c r="J149" i="145" s="1"/>
  <c r="Y146" i="145"/>
  <c r="X149" i="145" s="1"/>
  <c r="Q146" i="145"/>
  <c r="P149" i="145" s="1"/>
  <c r="M146" i="145"/>
  <c r="L149" i="145" s="1"/>
  <c r="G146" i="145"/>
  <c r="F149" i="145" s="1"/>
  <c r="AA146" i="145"/>
  <c r="Z149" i="145" s="1"/>
  <c r="C25" i="145"/>
  <c r="K25" i="145"/>
  <c r="AA25" i="145"/>
  <c r="AD148" i="145"/>
  <c r="AD152" i="145"/>
  <c r="AD33" i="145"/>
  <c r="AD32" i="145" s="1"/>
  <c r="AD38" i="145"/>
  <c r="AD37" i="145" s="1"/>
  <c r="F150" i="143" l="1"/>
  <c r="V150" i="143"/>
  <c r="B150" i="143"/>
  <c r="Z150" i="143"/>
  <c r="R150" i="143"/>
  <c r="J150" i="143"/>
  <c r="H150" i="143"/>
  <c r="D150" i="143"/>
  <c r="P150" i="143"/>
  <c r="N150" i="143"/>
  <c r="X150" i="143"/>
  <c r="L150" i="143"/>
  <c r="T150" i="143"/>
  <c r="AB150" i="143"/>
  <c r="W146" i="145"/>
  <c r="V149" i="145" s="1"/>
  <c r="AD50" i="145"/>
  <c r="AD49" i="145" s="1"/>
  <c r="AD25" i="145"/>
  <c r="AD24" i="145" s="1"/>
  <c r="AC146" i="145"/>
  <c r="AB149" i="145" s="1"/>
  <c r="O146" i="145"/>
  <c r="N149" i="145" s="1"/>
  <c r="C146" i="145"/>
  <c r="B149" i="145" s="1"/>
  <c r="S146" i="145"/>
  <c r="R149" i="145" s="1"/>
  <c r="AD150" i="143" l="1"/>
  <c r="J41" i="49" l="1"/>
  <c r="I41" i="49"/>
  <c r="H41" i="49"/>
  <c r="G41" i="49"/>
  <c r="F41" i="49"/>
  <c r="E41" i="49"/>
  <c r="D41" i="49"/>
  <c r="C41" i="49"/>
  <c r="J40" i="49"/>
  <c r="I40" i="49"/>
  <c r="H40" i="49"/>
  <c r="H42" i="49" s="1"/>
  <c r="G40" i="49"/>
  <c r="F40" i="49"/>
  <c r="E40" i="49"/>
  <c r="D40" i="49"/>
  <c r="C40" i="49"/>
  <c r="J38" i="49"/>
  <c r="I38" i="49"/>
  <c r="H38" i="49"/>
  <c r="G38" i="49"/>
  <c r="F38" i="49"/>
  <c r="E38" i="49"/>
  <c r="D38" i="49"/>
  <c r="C38" i="49"/>
  <c r="J36" i="49"/>
  <c r="I36" i="49"/>
  <c r="H36" i="49"/>
  <c r="G36" i="49"/>
  <c r="F36" i="49"/>
  <c r="E36" i="49"/>
  <c r="D36" i="49"/>
  <c r="C36" i="49"/>
  <c r="F42" i="49" l="1"/>
  <c r="I42" i="49"/>
  <c r="D42" i="49"/>
  <c r="J42" i="49"/>
  <c r="E42" i="49"/>
  <c r="G42" i="49"/>
  <c r="K41" i="49"/>
  <c r="K40" i="49"/>
  <c r="K36" i="49"/>
  <c r="C42" i="49"/>
  <c r="K38" i="49"/>
  <c r="L32" i="49"/>
  <c r="L30" i="49"/>
  <c r="L28" i="49"/>
  <c r="L26" i="49"/>
  <c r="L24" i="49"/>
  <c r="L22" i="49"/>
  <c r="L20" i="49"/>
  <c r="L18" i="49"/>
  <c r="L16" i="49"/>
  <c r="L14" i="49"/>
  <c r="L12" i="49"/>
  <c r="L10" i="49"/>
  <c r="L8" i="49"/>
  <c r="L6" i="49"/>
  <c r="J33" i="49"/>
  <c r="J32" i="49"/>
  <c r="J31" i="49"/>
  <c r="J30" i="49"/>
  <c r="J29" i="49"/>
  <c r="J28" i="49"/>
  <c r="J27" i="49"/>
  <c r="J26" i="49"/>
  <c r="J25" i="49"/>
  <c r="J24" i="49"/>
  <c r="J23" i="49"/>
  <c r="J22" i="49"/>
  <c r="J21" i="49"/>
  <c r="J20" i="49"/>
  <c r="J19" i="49"/>
  <c r="J18" i="49"/>
  <c r="J17" i="49"/>
  <c r="J16" i="49"/>
  <c r="J15" i="49"/>
  <c r="J14" i="49"/>
  <c r="J13" i="49"/>
  <c r="J12" i="49"/>
  <c r="J11" i="49"/>
  <c r="J10" i="49"/>
  <c r="J9" i="49"/>
  <c r="J8" i="49"/>
  <c r="J7" i="49"/>
  <c r="J6" i="49"/>
  <c r="I33" i="49"/>
  <c r="I32" i="49"/>
  <c r="I31" i="49"/>
  <c r="I30" i="49"/>
  <c r="I29" i="49"/>
  <c r="I28" i="49"/>
  <c r="I27" i="49"/>
  <c r="I26" i="49"/>
  <c r="I25" i="49"/>
  <c r="I24" i="49"/>
  <c r="I23" i="49"/>
  <c r="I22" i="49"/>
  <c r="I21" i="49"/>
  <c r="I20" i="49"/>
  <c r="I19" i="49"/>
  <c r="I18" i="49"/>
  <c r="I17" i="49"/>
  <c r="I16" i="49"/>
  <c r="I15" i="49"/>
  <c r="I14" i="49"/>
  <c r="I13" i="49"/>
  <c r="I12" i="49"/>
  <c r="I11" i="49"/>
  <c r="I10" i="49"/>
  <c r="I9" i="49"/>
  <c r="I8" i="49"/>
  <c r="I7" i="49"/>
  <c r="I6" i="49"/>
  <c r="G33" i="49"/>
  <c r="G32" i="49"/>
  <c r="G31" i="49"/>
  <c r="G30" i="49"/>
  <c r="G29" i="49"/>
  <c r="G28" i="49"/>
  <c r="G27" i="49"/>
  <c r="G26" i="49"/>
  <c r="G25" i="49"/>
  <c r="G24" i="49"/>
  <c r="G23" i="49"/>
  <c r="G22" i="49"/>
  <c r="G21" i="49"/>
  <c r="G20" i="49"/>
  <c r="G19" i="49"/>
  <c r="G18" i="49"/>
  <c r="G17" i="49"/>
  <c r="G16" i="49"/>
  <c r="G15" i="49"/>
  <c r="G14" i="49"/>
  <c r="G13" i="49"/>
  <c r="G12" i="49"/>
  <c r="G11" i="49"/>
  <c r="G10" i="49"/>
  <c r="G9" i="49"/>
  <c r="G8" i="49"/>
  <c r="G7" i="49"/>
  <c r="G6" i="49"/>
  <c r="F33" i="49"/>
  <c r="F32" i="49"/>
  <c r="F31" i="49"/>
  <c r="F30" i="49"/>
  <c r="F29" i="49"/>
  <c r="F28" i="49"/>
  <c r="F27" i="49"/>
  <c r="F26" i="49"/>
  <c r="F25" i="49"/>
  <c r="F24" i="49"/>
  <c r="F23" i="49"/>
  <c r="F22" i="49"/>
  <c r="F21" i="49"/>
  <c r="F20" i="49"/>
  <c r="F19" i="49"/>
  <c r="F18" i="49"/>
  <c r="F17" i="49"/>
  <c r="F16" i="49"/>
  <c r="F15" i="49"/>
  <c r="F14" i="49"/>
  <c r="F13" i="49"/>
  <c r="F12" i="49"/>
  <c r="F11" i="49"/>
  <c r="F10" i="49"/>
  <c r="F9" i="49"/>
  <c r="F8" i="49"/>
  <c r="F7" i="49"/>
  <c r="F6" i="49"/>
  <c r="E33" i="49"/>
  <c r="E32" i="49"/>
  <c r="E31" i="49"/>
  <c r="E30" i="49"/>
  <c r="E29" i="49"/>
  <c r="E28" i="49"/>
  <c r="E27" i="49"/>
  <c r="E26" i="49"/>
  <c r="E25" i="49"/>
  <c r="E24" i="49"/>
  <c r="E23" i="49"/>
  <c r="E22" i="49"/>
  <c r="E21" i="49"/>
  <c r="E20" i="49"/>
  <c r="E19" i="49"/>
  <c r="E18" i="49"/>
  <c r="E17" i="49"/>
  <c r="E16" i="49"/>
  <c r="E15" i="49"/>
  <c r="E14" i="49"/>
  <c r="E13" i="49"/>
  <c r="E12" i="49"/>
  <c r="E11" i="49"/>
  <c r="E10" i="49"/>
  <c r="E9" i="49"/>
  <c r="E8" i="49"/>
  <c r="E7" i="49"/>
  <c r="E6" i="49"/>
  <c r="D33" i="49"/>
  <c r="D32" i="49"/>
  <c r="D31" i="49"/>
  <c r="D30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7" i="49"/>
  <c r="D16" i="49"/>
  <c r="D15" i="49"/>
  <c r="D14" i="49"/>
  <c r="D13" i="49"/>
  <c r="D12" i="49"/>
  <c r="D11" i="49"/>
  <c r="D10" i="49"/>
  <c r="D9" i="49"/>
  <c r="D8" i="49"/>
  <c r="D7" i="49"/>
  <c r="D6" i="49"/>
  <c r="C33" i="49"/>
  <c r="C32" i="49"/>
  <c r="C31" i="49"/>
  <c r="C30" i="49"/>
  <c r="C29" i="49"/>
  <c r="C28" i="49"/>
  <c r="C27" i="49"/>
  <c r="C26" i="49"/>
  <c r="C25" i="49"/>
  <c r="C24" i="49"/>
  <c r="C23" i="49"/>
  <c r="C22" i="49"/>
  <c r="C21" i="49"/>
  <c r="C20" i="49"/>
  <c r="C19" i="49"/>
  <c r="C18" i="49"/>
  <c r="C17" i="49"/>
  <c r="C16" i="49"/>
  <c r="C15" i="49"/>
  <c r="C14" i="49"/>
  <c r="C13" i="49"/>
  <c r="C12" i="49"/>
  <c r="C11" i="49"/>
  <c r="C10" i="49"/>
  <c r="C9" i="49"/>
  <c r="C8" i="49"/>
  <c r="C7" i="49"/>
  <c r="C6" i="49"/>
  <c r="H35" i="49"/>
  <c r="H34" i="49"/>
  <c r="H37" i="49" s="1"/>
  <c r="D16" i="146"/>
  <c r="D85" i="146"/>
  <c r="D31" i="146"/>
  <c r="D54" i="146"/>
  <c r="D86" i="146"/>
  <c r="D58" i="146"/>
  <c r="D111" i="146"/>
  <c r="D82" i="146"/>
  <c r="D101" i="146"/>
  <c r="D112" i="146"/>
  <c r="D45" i="146"/>
  <c r="D113" i="146"/>
  <c r="D114" i="146"/>
  <c r="D102" i="146"/>
  <c r="D33" i="146"/>
  <c r="D115" i="146"/>
  <c r="D116" i="146"/>
  <c r="D117" i="146"/>
  <c r="D118" i="146"/>
  <c r="D6" i="146"/>
  <c r="D25" i="146"/>
  <c r="D119" i="146"/>
  <c r="D103" i="146"/>
  <c r="D120" i="146"/>
  <c r="D17" i="146"/>
  <c r="D37" i="146"/>
  <c r="D64" i="146"/>
  <c r="D47" i="146"/>
  <c r="D104" i="146"/>
  <c r="D95" i="146"/>
  <c r="D26" i="146"/>
  <c r="D50" i="146"/>
  <c r="D74" i="146"/>
  <c r="D121" i="146"/>
  <c r="D43" i="146"/>
  <c r="D65" i="146"/>
  <c r="D63" i="146"/>
  <c r="D122" i="146"/>
  <c r="D21" i="146"/>
  <c r="D51" i="146"/>
  <c r="D123" i="146"/>
  <c r="D96" i="146"/>
  <c r="D105" i="146"/>
  <c r="D106" i="146"/>
  <c r="D69" i="146"/>
  <c r="D42" i="146"/>
  <c r="D48" i="146"/>
  <c r="D75" i="146"/>
  <c r="D107" i="146"/>
  <c r="D89" i="146"/>
  <c r="D97" i="146"/>
  <c r="D124" i="146"/>
  <c r="D90" i="146"/>
  <c r="D98" i="146"/>
  <c r="D108" i="146"/>
  <c r="D125" i="146"/>
  <c r="D126" i="146"/>
  <c r="D127" i="146"/>
  <c r="D128" i="146"/>
  <c r="D91" i="146"/>
  <c r="D79" i="146"/>
  <c r="D92" i="146"/>
  <c r="D99" i="146"/>
  <c r="D72" i="146"/>
  <c r="D83" i="146"/>
  <c r="D129" i="146"/>
  <c r="D59" i="146"/>
  <c r="D32" i="146"/>
  <c r="D109" i="146"/>
  <c r="D130" i="146"/>
  <c r="D38" i="146"/>
  <c r="D22" i="146"/>
  <c r="D15" i="146"/>
  <c r="D30" i="146"/>
  <c r="D66" i="146"/>
  <c r="D68" i="146"/>
  <c r="D131" i="146"/>
  <c r="D73" i="146"/>
  <c r="D27" i="146"/>
  <c r="D132" i="146"/>
  <c r="D56" i="146"/>
  <c r="D133" i="146"/>
  <c r="D134" i="146"/>
  <c r="D53" i="146"/>
  <c r="D52" i="146"/>
  <c r="D135" i="146"/>
  <c r="D57" i="146"/>
  <c r="D14" i="146"/>
  <c r="D5" i="146"/>
  <c r="D136" i="146"/>
  <c r="D137" i="146"/>
  <c r="D61" i="146"/>
  <c r="D138" i="146"/>
  <c r="D139" i="146"/>
  <c r="D55" i="146"/>
  <c r="D76" i="146"/>
  <c r="D62" i="146"/>
  <c r="D67" i="146"/>
  <c r="D20" i="146"/>
  <c r="D39" i="146"/>
  <c r="D140" i="146"/>
  <c r="D77" i="146"/>
  <c r="D18" i="146"/>
  <c r="D23" i="146"/>
  <c r="D28" i="146"/>
  <c r="D80" i="146"/>
  <c r="D110" i="146"/>
  <c r="D141" i="146"/>
  <c r="D13" i="146"/>
  <c r="D81" i="146"/>
  <c r="D3" i="146"/>
  <c r="D11" i="146"/>
  <c r="D78" i="146"/>
  <c r="D40" i="146"/>
  <c r="D87" i="146"/>
  <c r="D24" i="146"/>
  <c r="D142" i="146"/>
  <c r="D9" i="146"/>
  <c r="D93" i="146"/>
  <c r="D143" i="146"/>
  <c r="D36" i="146"/>
  <c r="D144" i="146"/>
  <c r="D70" i="146"/>
  <c r="D84" i="146"/>
  <c r="D71" i="146"/>
  <c r="D4" i="146"/>
  <c r="D44" i="146"/>
  <c r="D145" i="146"/>
  <c r="D60" i="146"/>
  <c r="D10" i="146"/>
  <c r="D7" i="146"/>
  <c r="D8" i="146"/>
  <c r="D46" i="146"/>
  <c r="D146" i="146"/>
  <c r="D147" i="146"/>
  <c r="D19" i="146"/>
  <c r="D34" i="146"/>
  <c r="D12" i="146"/>
  <c r="D29" i="146"/>
  <c r="D100" i="146"/>
  <c r="D49" i="146"/>
  <c r="D148" i="146"/>
  <c r="D149" i="146"/>
  <c r="D35" i="146"/>
  <c r="D150" i="146"/>
  <c r="D41" i="146"/>
  <c r="D94" i="146"/>
  <c r="D151" i="146"/>
  <c r="D152" i="146"/>
  <c r="D153" i="146"/>
  <c r="D154" i="146"/>
  <c r="D155" i="146"/>
  <c r="D156" i="146"/>
  <c r="D157" i="146"/>
  <c r="D158" i="146"/>
  <c r="D159" i="146"/>
  <c r="D160" i="146"/>
  <c r="D161" i="146"/>
  <c r="D162" i="146"/>
  <c r="D163" i="146"/>
  <c r="D164" i="146"/>
  <c r="D165" i="146"/>
  <c r="D166" i="146"/>
  <c r="D167" i="146"/>
  <c r="D168" i="146"/>
  <c r="D169" i="146"/>
  <c r="D170" i="146"/>
  <c r="D171" i="146"/>
  <c r="D172" i="146"/>
  <c r="D173" i="146"/>
  <c r="D174" i="146"/>
  <c r="D175" i="146"/>
  <c r="D176" i="146"/>
  <c r="D177" i="146"/>
  <c r="D178" i="146"/>
  <c r="D179" i="146"/>
  <c r="D180" i="146"/>
  <c r="D181" i="146"/>
  <c r="D182" i="146"/>
  <c r="D183" i="146"/>
  <c r="D184" i="146"/>
  <c r="D185" i="146"/>
  <c r="D186" i="146"/>
  <c r="D187" i="146"/>
  <c r="D188" i="146"/>
  <c r="D189" i="146"/>
  <c r="D190" i="146"/>
  <c r="D191" i="146"/>
  <c r="D192" i="146"/>
  <c r="D193" i="146"/>
  <c r="D194" i="146"/>
  <c r="D195" i="146"/>
  <c r="D196" i="146"/>
  <c r="D197" i="146"/>
  <c r="D198" i="146"/>
  <c r="D199" i="146"/>
  <c r="D200" i="146"/>
  <c r="D201" i="146"/>
  <c r="D202" i="146"/>
  <c r="D88" i="146"/>
  <c r="A16" i="146"/>
  <c r="A85" i="146"/>
  <c r="A31" i="146"/>
  <c r="A54" i="146"/>
  <c r="A86" i="146"/>
  <c r="A58" i="146"/>
  <c r="A111" i="146"/>
  <c r="A82" i="146"/>
  <c r="A101" i="146"/>
  <c r="A112" i="146"/>
  <c r="A45" i="146"/>
  <c r="A113" i="146"/>
  <c r="A114" i="146"/>
  <c r="A102" i="146"/>
  <c r="A33" i="146"/>
  <c r="A115" i="146"/>
  <c r="A116" i="146"/>
  <c r="A117" i="146"/>
  <c r="A118" i="146"/>
  <c r="A6" i="146"/>
  <c r="A25" i="146"/>
  <c r="A119" i="146"/>
  <c r="A103" i="146"/>
  <c r="A120" i="146"/>
  <c r="A17" i="146"/>
  <c r="A37" i="146"/>
  <c r="A64" i="146"/>
  <c r="A47" i="146"/>
  <c r="A104" i="146"/>
  <c r="A95" i="146"/>
  <c r="A26" i="146"/>
  <c r="A50" i="146"/>
  <c r="A74" i="146"/>
  <c r="A121" i="146"/>
  <c r="A43" i="146"/>
  <c r="A65" i="146"/>
  <c r="A63" i="146"/>
  <c r="A122" i="146"/>
  <c r="A21" i="146"/>
  <c r="A51" i="146"/>
  <c r="A123" i="146"/>
  <c r="A96" i="146"/>
  <c r="A105" i="146"/>
  <c r="A106" i="146"/>
  <c r="A69" i="146"/>
  <c r="A42" i="146"/>
  <c r="A48" i="146"/>
  <c r="A75" i="146"/>
  <c r="A107" i="146"/>
  <c r="A89" i="146"/>
  <c r="A97" i="146"/>
  <c r="A124" i="146"/>
  <c r="A90" i="146"/>
  <c r="A98" i="146"/>
  <c r="A108" i="146"/>
  <c r="A125" i="146"/>
  <c r="A126" i="146"/>
  <c r="A127" i="146"/>
  <c r="A128" i="146"/>
  <c r="A91" i="146"/>
  <c r="A79" i="146"/>
  <c r="A92" i="146"/>
  <c r="A99" i="146"/>
  <c r="A72" i="146"/>
  <c r="A83" i="146"/>
  <c r="A129" i="146"/>
  <c r="A59" i="146"/>
  <c r="A32" i="146"/>
  <c r="A109" i="146"/>
  <c r="A130" i="146"/>
  <c r="A38" i="146"/>
  <c r="A22" i="146"/>
  <c r="A15" i="146"/>
  <c r="A30" i="146"/>
  <c r="A66" i="146"/>
  <c r="A68" i="146"/>
  <c r="A131" i="146"/>
  <c r="A73" i="146"/>
  <c r="A27" i="146"/>
  <c r="A132" i="146"/>
  <c r="A56" i="146"/>
  <c r="A133" i="146"/>
  <c r="A134" i="146"/>
  <c r="A53" i="146"/>
  <c r="A52" i="146"/>
  <c r="A135" i="146"/>
  <c r="A57" i="146"/>
  <c r="A14" i="146"/>
  <c r="A5" i="146"/>
  <c r="A136" i="146"/>
  <c r="A137" i="146"/>
  <c r="A61" i="146"/>
  <c r="A138" i="146"/>
  <c r="A139" i="146"/>
  <c r="A55" i="146"/>
  <c r="A76" i="146"/>
  <c r="A62" i="146"/>
  <c r="A67" i="146"/>
  <c r="A20" i="146"/>
  <c r="A39" i="146"/>
  <c r="A140" i="146"/>
  <c r="A77" i="146"/>
  <c r="A18" i="146"/>
  <c r="A23" i="146"/>
  <c r="A28" i="146"/>
  <c r="A80" i="146"/>
  <c r="A110" i="146"/>
  <c r="A141" i="146"/>
  <c r="A13" i="146"/>
  <c r="A81" i="146"/>
  <c r="A3" i="146"/>
  <c r="A11" i="146"/>
  <c r="A78" i="146"/>
  <c r="A40" i="146"/>
  <c r="A87" i="146"/>
  <c r="A24" i="146"/>
  <c r="A142" i="146"/>
  <c r="A9" i="146"/>
  <c r="A93" i="146"/>
  <c r="A143" i="146"/>
  <c r="A36" i="146"/>
  <c r="A144" i="146"/>
  <c r="A70" i="146"/>
  <c r="A84" i="146"/>
  <c r="A71" i="146"/>
  <c r="A4" i="146"/>
  <c r="A44" i="146"/>
  <c r="A145" i="146"/>
  <c r="A60" i="146"/>
  <c r="A10" i="146"/>
  <c r="A7" i="146"/>
  <c r="A8" i="146"/>
  <c r="A46" i="146"/>
  <c r="A146" i="146"/>
  <c r="A147" i="146"/>
  <c r="A19" i="146"/>
  <c r="A34" i="146"/>
  <c r="A12" i="146"/>
  <c r="A29" i="146"/>
  <c r="A100" i="146"/>
  <c r="A49" i="146"/>
  <c r="A148" i="146"/>
  <c r="A149" i="146"/>
  <c r="A35" i="146"/>
  <c r="A150" i="146"/>
  <c r="A41" i="146"/>
  <c r="A94" i="146"/>
  <c r="A151" i="146"/>
  <c r="A152" i="146"/>
  <c r="A153" i="146"/>
  <c r="A154" i="146"/>
  <c r="A155" i="146"/>
  <c r="A156" i="146"/>
  <c r="A157" i="146"/>
  <c r="A158" i="146"/>
  <c r="A159" i="146"/>
  <c r="A160" i="146"/>
  <c r="A161" i="146"/>
  <c r="A162" i="146"/>
  <c r="A163" i="146"/>
  <c r="A164" i="146"/>
  <c r="A165" i="146"/>
  <c r="A166" i="146"/>
  <c r="A167" i="146"/>
  <c r="A168" i="146"/>
  <c r="A169" i="146"/>
  <c r="A170" i="146"/>
  <c r="A171" i="146"/>
  <c r="A172" i="146"/>
  <c r="A173" i="146"/>
  <c r="A174" i="146"/>
  <c r="A175" i="146"/>
  <c r="A176" i="146"/>
  <c r="A177" i="146"/>
  <c r="A178" i="146"/>
  <c r="A179" i="146"/>
  <c r="A180" i="146"/>
  <c r="A181" i="146"/>
  <c r="A182" i="146"/>
  <c r="A183" i="146"/>
  <c r="A184" i="146"/>
  <c r="A185" i="146"/>
  <c r="A186" i="146"/>
  <c r="A187" i="146"/>
  <c r="A188" i="146"/>
  <c r="A189" i="146"/>
  <c r="A190" i="146"/>
  <c r="A191" i="146"/>
  <c r="A192" i="146"/>
  <c r="A193" i="146"/>
  <c r="A194" i="146"/>
  <c r="A195" i="146"/>
  <c r="A196" i="146"/>
  <c r="A197" i="146"/>
  <c r="A198" i="146"/>
  <c r="A199" i="146"/>
  <c r="A200" i="146"/>
  <c r="A88" i="146"/>
  <c r="R35" i="49"/>
  <c r="K42" i="49" l="1"/>
  <c r="H39" i="49"/>
  <c r="D34" i="49"/>
  <c r="J35" i="49"/>
  <c r="F35" i="49"/>
  <c r="P14" i="49"/>
  <c r="E35" i="49"/>
  <c r="P28" i="49"/>
  <c r="C35" i="49"/>
  <c r="P10" i="49"/>
  <c r="K18" i="49"/>
  <c r="M18" i="49" s="1"/>
  <c r="K9" i="49"/>
  <c r="K13" i="49"/>
  <c r="K17" i="49"/>
  <c r="K21" i="49"/>
  <c r="K15" i="49"/>
  <c r="K19" i="49"/>
  <c r="P32" i="49"/>
  <c r="P22" i="49"/>
  <c r="P20" i="49"/>
  <c r="P12" i="49"/>
  <c r="P6" i="49"/>
  <c r="P26" i="49"/>
  <c r="P18" i="49"/>
  <c r="L34" i="49"/>
  <c r="K30" i="49"/>
  <c r="M30" i="49" s="1"/>
  <c r="K26" i="49"/>
  <c r="M26" i="49" s="1"/>
  <c r="K22" i="49"/>
  <c r="M22" i="49" s="1"/>
  <c r="K20" i="49"/>
  <c r="M20" i="49" s="1"/>
  <c r="K16" i="49"/>
  <c r="M16" i="49" s="1"/>
  <c r="K14" i="49"/>
  <c r="M14" i="49" s="1"/>
  <c r="K12" i="49"/>
  <c r="M12" i="49" s="1"/>
  <c r="K11" i="49"/>
  <c r="K10" i="49"/>
  <c r="M10" i="49" s="1"/>
  <c r="K8" i="49"/>
  <c r="M8" i="49" s="1"/>
  <c r="K6" i="49"/>
  <c r="M6" i="49" s="1"/>
  <c r="K33" i="49"/>
  <c r="K32" i="49"/>
  <c r="M32" i="49" s="1"/>
  <c r="K31" i="49"/>
  <c r="K29" i="49"/>
  <c r="K27" i="49"/>
  <c r="K25" i="49"/>
  <c r="K24" i="49"/>
  <c r="M24" i="49" s="1"/>
  <c r="K23" i="49"/>
  <c r="K7" i="49"/>
  <c r="P8" i="49"/>
  <c r="C34" i="49"/>
  <c r="G35" i="49"/>
  <c r="P30" i="49"/>
  <c r="O34" i="49"/>
  <c r="P16" i="49"/>
  <c r="N34" i="49"/>
  <c r="P24" i="49"/>
  <c r="K28" i="49"/>
  <c r="M28" i="49" s="1"/>
  <c r="E34" i="49"/>
  <c r="D35" i="49"/>
  <c r="J34" i="49"/>
  <c r="G34" i="49"/>
  <c r="I35" i="49"/>
  <c r="F34" i="49"/>
  <c r="I34" i="49"/>
  <c r="E37" i="49" l="1"/>
  <c r="E39" i="49"/>
  <c r="C37" i="49"/>
  <c r="C39" i="49"/>
  <c r="I37" i="49"/>
  <c r="I39" i="49"/>
  <c r="F37" i="49"/>
  <c r="F39" i="49"/>
  <c r="G37" i="49"/>
  <c r="G39" i="49"/>
  <c r="J37" i="49"/>
  <c r="J39" i="49"/>
  <c r="D37" i="49"/>
  <c r="D39" i="49"/>
  <c r="K35" i="49"/>
  <c r="P34" i="49"/>
  <c r="K34" i="49"/>
  <c r="K37" i="49" l="1"/>
  <c r="K39" i="49"/>
  <c r="M34" i="49"/>
  <c r="I119" i="145"/>
  <c r="AD119" i="145" s="1"/>
  <c r="AD118" i="145" s="1"/>
  <c r="I75" i="145"/>
  <c r="I146" i="145" l="1"/>
  <c r="H149" i="145" l="1"/>
  <c r="AD146" i="145"/>
  <c r="H150" i="145" s="1"/>
  <c r="B150" i="145" l="1"/>
  <c r="D150" i="145"/>
  <c r="L150" i="145"/>
  <c r="R150" i="145"/>
  <c r="N150" i="145"/>
  <c r="T150" i="145"/>
  <c r="AB150" i="145"/>
  <c r="X150" i="145"/>
  <c r="J150" i="145"/>
  <c r="AD149" i="145"/>
  <c r="F150" i="145"/>
  <c r="P150" i="145"/>
  <c r="Z150" i="145"/>
  <c r="V150" i="145"/>
  <c r="AD150" i="14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kikaku</author>
  </authors>
  <commentList>
    <comment ref="O122" authorId="0" shapeId="0" xr:uid="{F076B755-7814-408F-A79D-E1B9AEBE3058}">
      <text>
        <r>
          <rPr>
            <b/>
            <sz val="9"/>
            <color indexed="81"/>
            <rFont val="ＭＳ Ｐゴシック"/>
            <family val="3"/>
            <charset val="128"/>
          </rPr>
          <t>タイ　ミツビシ</t>
        </r>
      </text>
    </comment>
    <comment ref="S124" authorId="1" shapeId="0" xr:uid="{61D790E4-AF30-42FC-B1A3-CAE361CF607D}">
      <text>
        <r>
          <rPr>
            <b/>
            <sz val="9"/>
            <color indexed="81"/>
            <rFont val="ＭＳ Ｐゴシック"/>
            <family val="3"/>
            <charset val="128"/>
          </rPr>
          <t>kikaku:</t>
        </r>
        <r>
          <rPr>
            <sz val="9"/>
            <color indexed="81"/>
            <rFont val="ＭＳ Ｐゴシック"/>
            <family val="3"/>
            <charset val="128"/>
          </rPr>
          <t xml:space="preserve">
タイ日産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kikaku</author>
  </authors>
  <commentList>
    <comment ref="O122" authorId="0" shapeId="0" xr:uid="{3F3ABA7B-8321-41B0-9B16-18B7DB3CC738}">
      <text>
        <r>
          <rPr>
            <b/>
            <sz val="9"/>
            <color indexed="81"/>
            <rFont val="ＭＳ Ｐゴシック"/>
            <family val="3"/>
            <charset val="128"/>
          </rPr>
          <t>タイ　ミツビシ</t>
        </r>
      </text>
    </comment>
    <comment ref="S124" authorId="1" shapeId="0" xr:uid="{EFB2A8D5-71CA-4116-94D9-B28D3AB3C71F}">
      <text>
        <r>
          <rPr>
            <b/>
            <sz val="9"/>
            <color indexed="81"/>
            <rFont val="ＭＳ Ｐゴシック"/>
            <family val="3"/>
            <charset val="128"/>
          </rPr>
          <t>kikaku:</t>
        </r>
        <r>
          <rPr>
            <sz val="9"/>
            <color indexed="81"/>
            <rFont val="ＭＳ Ｐゴシック"/>
            <family val="3"/>
            <charset val="128"/>
          </rPr>
          <t xml:space="preserve">
タイ日産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keiri105</author>
    <author>admin</author>
    <author>kikaku</author>
  </authors>
  <commentList>
    <comment ref="T116" authorId="0" shapeId="0" xr:uid="{494B2A18-488E-419A-A47B-3173AA61519F}">
      <text>
        <r>
          <rPr>
            <b/>
            <sz val="9"/>
            <color indexed="81"/>
            <rFont val="MS P ゴシック"/>
            <family val="3"/>
            <charset val="128"/>
          </rPr>
          <t>ブロンクス</t>
        </r>
      </text>
    </comment>
    <comment ref="O122" authorId="1" shapeId="0" xr:uid="{2447E1FF-759D-4441-B1D7-307B3E6434C6}">
      <text>
        <r>
          <rPr>
            <b/>
            <sz val="9"/>
            <color indexed="81"/>
            <rFont val="ＭＳ Ｐゴシック"/>
            <family val="3"/>
            <charset val="128"/>
          </rPr>
          <t>タイ　ミツビシ</t>
        </r>
      </text>
    </comment>
    <comment ref="S125" authorId="2" shapeId="0" xr:uid="{24F717D5-22BC-44B6-97D8-9F548D06A06E}">
      <text>
        <r>
          <rPr>
            <b/>
            <sz val="9"/>
            <color indexed="81"/>
            <rFont val="ＭＳ Ｐゴシック"/>
            <family val="3"/>
            <charset val="128"/>
          </rPr>
          <t>kikaku:</t>
        </r>
        <r>
          <rPr>
            <sz val="9"/>
            <color indexed="81"/>
            <rFont val="ＭＳ Ｐゴシック"/>
            <family val="3"/>
            <charset val="128"/>
          </rPr>
          <t xml:space="preserve">
タイ日産</t>
        </r>
      </text>
    </comment>
    <comment ref="T143" authorId="0" shapeId="0" xr:uid="{07F7E3A4-7FD3-47DC-BA5F-654F58C03B2C}">
      <text>
        <r>
          <rPr>
            <b/>
            <sz val="9"/>
            <color indexed="81"/>
            <rFont val="MS P ゴシック"/>
            <family val="3"/>
            <charset val="128"/>
          </rPr>
          <t>ジムニーノマド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Ｔ．Ｙａｍａｄａ</author>
  </authors>
  <commentList>
    <comment ref="A38" authorId="0" shapeId="0" xr:uid="{9B87A843-053A-456C-BAD4-0C394660C825}">
      <text>
        <r>
          <rPr>
            <b/>
            <sz val="9"/>
            <color indexed="10"/>
            <rFont val="ＭＳ Ｐゴシック"/>
            <family val="3"/>
            <charset val="128"/>
          </rPr>
          <t>前月修正分の確認をして下さい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Ｔ．Ｙａｍａｄａ</author>
  </authors>
  <commentList>
    <comment ref="A38" authorId="0" shapeId="0" xr:uid="{18246D70-250B-49E4-8850-B2F5D17C989B}">
      <text>
        <r>
          <rPr>
            <b/>
            <sz val="9"/>
            <color indexed="10"/>
            <rFont val="ＭＳ Ｐゴシック"/>
            <family val="3"/>
            <charset val="128"/>
          </rPr>
          <t>前月修正分の確認をして下さい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Ｔ．Ｙａｍａｄａ</author>
  </authors>
  <commentList>
    <comment ref="A38" authorId="0" shapeId="0" xr:uid="{7818A69A-ABEA-4C74-AA5C-C82A1426455A}">
      <text>
        <r>
          <rPr>
            <b/>
            <sz val="9"/>
            <color indexed="10"/>
            <rFont val="ＭＳ Ｐゴシック"/>
            <family val="3"/>
            <charset val="128"/>
          </rPr>
          <t>前月修正分の確認をして下さい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stn21</author>
    <author>admin</author>
    <author>stn-sode</author>
  </authors>
  <commentList>
    <comment ref="B6" authorId="0" shapeId="0" xr:uid="{00000000-0006-0000-1A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H26.01 New</t>
        </r>
      </text>
    </comment>
    <comment ref="B15" authorId="0" shapeId="0" xr:uid="{00000000-0006-0000-1A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H26.01 ﾓﾃﾞﾙﾁｪﾝｼﾞ</t>
        </r>
      </text>
    </comment>
    <comment ref="C36" authorId="1" shapeId="0" xr:uid="{00000000-0006-0000-1A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タイ　ＮＩＳＳＡＮ</t>
        </r>
      </text>
    </comment>
    <comment ref="B53" authorId="0" shapeId="0" xr:uid="{00000000-0006-0000-1A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H26.01　ﾓﾃﾞﾙﾁｪﾝｼﾞ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58" authorId="2" shapeId="0" xr:uid="{00000000-0006-0000-1A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Ｈ26.6ＮＥＷ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62" authorId="0" shapeId="0" xr:uid="{00000000-0006-0000-1A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H26.01 New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76" authorId="0" shapeId="0" xr:uid="{00000000-0006-0000-1A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H26.01 New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86" authorId="0" shapeId="0" xr:uid="{00000000-0006-0000-1A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Ｈ26.01New</t>
        </r>
      </text>
    </comment>
  </commentList>
</comments>
</file>

<file path=xl/sharedStrings.xml><?xml version="1.0" encoding="utf-8"?>
<sst xmlns="http://schemas.openxmlformats.org/spreadsheetml/2006/main" count="2142" uniqueCount="519">
  <si>
    <t>車種別新車登録台数（千葉県）</t>
    <rPh sb="0" eb="3">
      <t>シャシュベツ</t>
    </rPh>
    <rPh sb="3" eb="5">
      <t>シンシャ</t>
    </rPh>
    <rPh sb="5" eb="7">
      <t>トウロク</t>
    </rPh>
    <rPh sb="7" eb="9">
      <t>ダイスウ</t>
    </rPh>
    <rPh sb="10" eb="13">
      <t>チバケン</t>
    </rPh>
    <phoneticPr fontId="3"/>
  </si>
  <si>
    <t>《逆輸入車は各系列に算入》</t>
    <rPh sb="1" eb="2">
      <t>ギャク</t>
    </rPh>
    <rPh sb="2" eb="5">
      <t>ユニュウシャ</t>
    </rPh>
    <rPh sb="6" eb="7">
      <t>カク</t>
    </rPh>
    <rPh sb="7" eb="9">
      <t>ケイレツ</t>
    </rPh>
    <rPh sb="10" eb="12">
      <t>サンニュウ</t>
    </rPh>
    <phoneticPr fontId="3"/>
  </si>
  <si>
    <t>系列</t>
    <rPh sb="0" eb="2">
      <t>ケイレツ</t>
    </rPh>
    <phoneticPr fontId="3"/>
  </si>
  <si>
    <t>日　野</t>
    <rPh sb="0" eb="1">
      <t>ヒ</t>
    </rPh>
    <rPh sb="2" eb="3">
      <t>ノ</t>
    </rPh>
    <phoneticPr fontId="3"/>
  </si>
  <si>
    <t>ホンダ</t>
    <phoneticPr fontId="3"/>
  </si>
  <si>
    <t>いすゞ</t>
    <phoneticPr fontId="3"/>
  </si>
  <si>
    <t>マツダ</t>
    <phoneticPr fontId="3"/>
  </si>
  <si>
    <t>三　菱</t>
    <rPh sb="0" eb="1">
      <t>サン</t>
    </rPh>
    <rPh sb="2" eb="3">
      <t>ヒシ</t>
    </rPh>
    <phoneticPr fontId="3"/>
  </si>
  <si>
    <t>三菱ふそう</t>
    <rPh sb="0" eb="2">
      <t>ミツビシ</t>
    </rPh>
    <phoneticPr fontId="3"/>
  </si>
  <si>
    <t>日　産</t>
    <rPh sb="0" eb="1">
      <t>ヒ</t>
    </rPh>
    <rPh sb="2" eb="3">
      <t>サン</t>
    </rPh>
    <phoneticPr fontId="3"/>
  </si>
  <si>
    <t>スズキ</t>
    <phoneticPr fontId="3"/>
  </si>
  <si>
    <t>トヨタ</t>
    <phoneticPr fontId="3"/>
  </si>
  <si>
    <t>その他</t>
    <rPh sb="2" eb="3">
      <t>タ</t>
    </rPh>
    <phoneticPr fontId="3"/>
  </si>
  <si>
    <t>輸入車</t>
    <rPh sb="0" eb="3">
      <t>ユニュウシャ</t>
    </rPh>
    <phoneticPr fontId="3"/>
  </si>
  <si>
    <t>車種</t>
    <rPh sb="0" eb="2">
      <t>シャシュ</t>
    </rPh>
    <phoneticPr fontId="3"/>
  </si>
  <si>
    <t>車名</t>
    <rPh sb="0" eb="2">
      <t>シャメイ</t>
    </rPh>
    <phoneticPr fontId="3"/>
  </si>
  <si>
    <t>台数</t>
    <rPh sb="0" eb="2">
      <t>ダイスウ</t>
    </rPh>
    <phoneticPr fontId="3"/>
  </si>
  <si>
    <t>計</t>
    <rPh sb="0" eb="1">
      <t>ケイ</t>
    </rPh>
    <phoneticPr fontId="3"/>
  </si>
  <si>
    <t>日野</t>
    <rPh sb="0" eb="2">
      <t>ヒノ</t>
    </rPh>
    <phoneticPr fontId="3"/>
  </si>
  <si>
    <t>特</t>
    <rPh sb="0" eb="1">
      <t>トク</t>
    </rPh>
    <phoneticPr fontId="3"/>
  </si>
  <si>
    <t>キャラバン</t>
    <phoneticPr fontId="3"/>
  </si>
  <si>
    <t>クラウンＷ</t>
    <phoneticPr fontId="3"/>
  </si>
  <si>
    <t>種</t>
    <rPh sb="0" eb="1">
      <t>タネ</t>
    </rPh>
    <phoneticPr fontId="3"/>
  </si>
  <si>
    <t>キューブ</t>
    <phoneticPr fontId="3"/>
  </si>
  <si>
    <t>・</t>
    <phoneticPr fontId="3"/>
  </si>
  <si>
    <t>バネット</t>
    <phoneticPr fontId="3"/>
  </si>
  <si>
    <t>殊</t>
    <rPh sb="0" eb="1">
      <t>シュ</t>
    </rPh>
    <phoneticPr fontId="3"/>
  </si>
  <si>
    <t>セレナ</t>
    <phoneticPr fontId="3"/>
  </si>
  <si>
    <t>ノア</t>
    <phoneticPr fontId="3"/>
  </si>
  <si>
    <t>(0)</t>
    <phoneticPr fontId="3"/>
  </si>
  <si>
    <t>ハイエース</t>
    <phoneticPr fontId="3"/>
  </si>
  <si>
    <t>(8)</t>
    <phoneticPr fontId="3"/>
  </si>
  <si>
    <t>ハイラックス</t>
    <phoneticPr fontId="3"/>
  </si>
  <si>
    <t>(9)</t>
    <phoneticPr fontId="3"/>
  </si>
  <si>
    <t>プロボックス</t>
    <phoneticPr fontId="3"/>
  </si>
  <si>
    <t>ランクル</t>
    <phoneticPr fontId="3"/>
  </si>
  <si>
    <t>(089)前年実績</t>
    <rPh sb="5" eb="7">
      <t>ゼンネン</t>
    </rPh>
    <rPh sb="7" eb="9">
      <t>ジッセキ</t>
    </rPh>
    <phoneticPr fontId="3"/>
  </si>
  <si>
    <t>(089)前年対比</t>
    <rPh sb="5" eb="7">
      <t>ゼンネン</t>
    </rPh>
    <rPh sb="7" eb="9">
      <t>タイヒ</t>
    </rPh>
    <phoneticPr fontId="3"/>
  </si>
  <si>
    <t>089計</t>
    <rPh sb="3" eb="4">
      <t>ケイ</t>
    </rPh>
    <phoneticPr fontId="3"/>
  </si>
  <si>
    <t>ダイハツ計</t>
    <rPh sb="4" eb="5">
      <t>ケイ</t>
    </rPh>
    <phoneticPr fontId="3"/>
  </si>
  <si>
    <t>日野・計</t>
    <rPh sb="0" eb="2">
      <t>ヒノ</t>
    </rPh>
    <rPh sb="3" eb="4">
      <t>ケイ</t>
    </rPh>
    <phoneticPr fontId="3"/>
  </si>
  <si>
    <t>ホンダﾞ計</t>
    <rPh sb="4" eb="5">
      <t>ケイ</t>
    </rPh>
    <phoneticPr fontId="3"/>
  </si>
  <si>
    <t>いすゞ計</t>
    <rPh sb="3" eb="4">
      <t>ケイ</t>
    </rPh>
    <phoneticPr fontId="3"/>
  </si>
  <si>
    <t>マツダﾞ計</t>
    <rPh sb="4" eb="5">
      <t>ケイ</t>
    </rPh>
    <phoneticPr fontId="3"/>
  </si>
  <si>
    <t>三菱・計</t>
    <rPh sb="0" eb="2">
      <t>ミツビシ</t>
    </rPh>
    <rPh sb="3" eb="4">
      <t>ケイ</t>
    </rPh>
    <phoneticPr fontId="3"/>
  </si>
  <si>
    <t>ふそう計</t>
    <rPh sb="3" eb="4">
      <t>ケイ</t>
    </rPh>
    <phoneticPr fontId="3"/>
  </si>
  <si>
    <t>日産・計</t>
    <rPh sb="0" eb="2">
      <t>ニッサン</t>
    </rPh>
    <rPh sb="3" eb="4">
      <t>ケイ</t>
    </rPh>
    <phoneticPr fontId="3"/>
  </si>
  <si>
    <t>スズキ計</t>
    <rPh sb="3" eb="4">
      <t>ケイ</t>
    </rPh>
    <phoneticPr fontId="3"/>
  </si>
  <si>
    <t>トヨタ計</t>
    <rPh sb="3" eb="4">
      <t>ケイ</t>
    </rPh>
    <phoneticPr fontId="3"/>
  </si>
  <si>
    <t>その他計</t>
    <rPh sb="2" eb="3">
      <t>タ</t>
    </rPh>
    <rPh sb="3" eb="4">
      <t>ケイ</t>
    </rPh>
    <phoneticPr fontId="3"/>
  </si>
  <si>
    <t>輸入車計</t>
    <rPh sb="0" eb="3">
      <t>ユニュウシャ</t>
    </rPh>
    <rPh sb="3" eb="4">
      <t>ケイ</t>
    </rPh>
    <phoneticPr fontId="3"/>
  </si>
  <si>
    <t>普</t>
    <rPh sb="0" eb="1">
      <t>ススム</t>
    </rPh>
    <phoneticPr fontId="3"/>
  </si>
  <si>
    <t>通</t>
    <rPh sb="0" eb="1">
      <t>ツウ</t>
    </rPh>
    <phoneticPr fontId="3"/>
  </si>
  <si>
    <t>貨</t>
    <rPh sb="0" eb="1">
      <t>カ</t>
    </rPh>
    <phoneticPr fontId="3"/>
  </si>
  <si>
    <t>(1)前年実績</t>
    <rPh sb="3" eb="5">
      <t>ゼンネン</t>
    </rPh>
    <rPh sb="5" eb="7">
      <t>ジッセキ</t>
    </rPh>
    <phoneticPr fontId="3"/>
  </si>
  <si>
    <t>物</t>
    <rPh sb="0" eb="1">
      <t>モノ</t>
    </rPh>
    <phoneticPr fontId="3"/>
  </si>
  <si>
    <t>(1)</t>
    <phoneticPr fontId="3"/>
  </si>
  <si>
    <t>(1)前年対比</t>
    <rPh sb="3" eb="5">
      <t>ゼンネン</t>
    </rPh>
    <rPh sb="5" eb="7">
      <t>タイヒ</t>
    </rPh>
    <phoneticPr fontId="3"/>
  </si>
  <si>
    <t>(1)計</t>
    <rPh sb="3" eb="4">
      <t>ケイ</t>
    </rPh>
    <phoneticPr fontId="3"/>
  </si>
  <si>
    <t>(2)前年実績</t>
    <rPh sb="3" eb="5">
      <t>ゼンネン</t>
    </rPh>
    <rPh sb="5" eb="7">
      <t>ジッセキ</t>
    </rPh>
    <phoneticPr fontId="3"/>
  </si>
  <si>
    <t>バ</t>
    <phoneticPr fontId="3"/>
  </si>
  <si>
    <t>(2)前年対比</t>
    <rPh sb="3" eb="5">
      <t>ゼンネン</t>
    </rPh>
    <rPh sb="5" eb="7">
      <t>タイヒ</t>
    </rPh>
    <phoneticPr fontId="3"/>
  </si>
  <si>
    <t>ス</t>
    <phoneticPr fontId="3"/>
  </si>
  <si>
    <t>(2)</t>
    <phoneticPr fontId="3"/>
  </si>
  <si>
    <t>(2)計</t>
    <rPh sb="3" eb="4">
      <t>ケイ</t>
    </rPh>
    <phoneticPr fontId="3"/>
  </si>
  <si>
    <t>小</t>
    <rPh sb="0" eb="1">
      <t>コ</t>
    </rPh>
    <phoneticPr fontId="3"/>
  </si>
  <si>
    <t>型</t>
    <rPh sb="0" eb="1">
      <t>カタ</t>
    </rPh>
    <phoneticPr fontId="3"/>
  </si>
  <si>
    <t>(4)</t>
    <phoneticPr fontId="3"/>
  </si>
  <si>
    <t>ライトエース</t>
    <phoneticPr fontId="3"/>
  </si>
  <si>
    <t>(4)前年実績</t>
    <rPh sb="3" eb="5">
      <t>ゼンネン</t>
    </rPh>
    <rPh sb="5" eb="7">
      <t>ジッセキ</t>
    </rPh>
    <phoneticPr fontId="3"/>
  </si>
  <si>
    <t>(4)前年対比</t>
    <rPh sb="3" eb="5">
      <t>ゼンネン</t>
    </rPh>
    <rPh sb="5" eb="7">
      <t>タイヒ</t>
    </rPh>
    <phoneticPr fontId="3"/>
  </si>
  <si>
    <t>(4)計</t>
    <rPh sb="3" eb="4">
      <t>ケイ</t>
    </rPh>
    <phoneticPr fontId="3"/>
  </si>
  <si>
    <t>普</t>
    <rPh sb="0" eb="1">
      <t>フ</t>
    </rPh>
    <phoneticPr fontId="3"/>
  </si>
  <si>
    <t>ＩＳ250</t>
    <phoneticPr fontId="3"/>
  </si>
  <si>
    <t>インスパイア</t>
    <phoneticPr fontId="3"/>
  </si>
  <si>
    <t>シーマ</t>
    <phoneticPr fontId="3"/>
  </si>
  <si>
    <t>Ｖ・ワーゲン</t>
    <phoneticPr fontId="3"/>
  </si>
  <si>
    <t>アウディー</t>
    <phoneticPr fontId="3"/>
  </si>
  <si>
    <t>乗</t>
    <rPh sb="0" eb="1">
      <t>ジョウ</t>
    </rPh>
    <phoneticPr fontId="3"/>
  </si>
  <si>
    <t>セドリック</t>
    <phoneticPr fontId="3"/>
  </si>
  <si>
    <t>アルファロメオ</t>
    <phoneticPr fontId="3"/>
  </si>
  <si>
    <t>用</t>
    <rPh sb="0" eb="1">
      <t>ヨウ</t>
    </rPh>
    <phoneticPr fontId="3"/>
  </si>
  <si>
    <t>ウィッシュ</t>
    <phoneticPr fontId="3"/>
  </si>
  <si>
    <t>ステップＷ</t>
    <phoneticPr fontId="3"/>
  </si>
  <si>
    <t>フーガ</t>
    <phoneticPr fontId="3"/>
  </si>
  <si>
    <t>(3)</t>
    <phoneticPr fontId="3"/>
  </si>
  <si>
    <t>レジェンド</t>
    <phoneticPr fontId="3"/>
  </si>
  <si>
    <t>フェアレディー</t>
    <phoneticPr fontId="3"/>
  </si>
  <si>
    <t>サーブ</t>
    <phoneticPr fontId="3"/>
  </si>
  <si>
    <t>シトロエン</t>
    <phoneticPr fontId="3"/>
  </si>
  <si>
    <t>カルディナ</t>
    <phoneticPr fontId="3"/>
  </si>
  <si>
    <t>シボレー</t>
    <phoneticPr fontId="3"/>
  </si>
  <si>
    <t>クラウン</t>
    <phoneticPr fontId="3"/>
  </si>
  <si>
    <t>ムラーノ</t>
    <phoneticPr fontId="3"/>
  </si>
  <si>
    <t>ヒュンダイ</t>
    <phoneticPr fontId="3"/>
  </si>
  <si>
    <t>フィアット</t>
    <phoneticPr fontId="3"/>
  </si>
  <si>
    <t>フェラーリ</t>
    <phoneticPr fontId="3"/>
  </si>
  <si>
    <t>フォーカス</t>
    <phoneticPr fontId="3"/>
  </si>
  <si>
    <t>センチュリ</t>
    <phoneticPr fontId="3"/>
  </si>
  <si>
    <t>フォード</t>
    <phoneticPr fontId="3"/>
  </si>
  <si>
    <t>ハリアー</t>
    <phoneticPr fontId="3"/>
  </si>
  <si>
    <t>モンディオ</t>
    <phoneticPr fontId="3"/>
  </si>
  <si>
    <t>リンカーン</t>
    <phoneticPr fontId="3"/>
  </si>
  <si>
    <t>プログレ</t>
    <phoneticPr fontId="3"/>
  </si>
  <si>
    <t>(3)前年実績</t>
    <rPh sb="3" eb="5">
      <t>ゼンネン</t>
    </rPh>
    <rPh sb="5" eb="7">
      <t>ジッセキ</t>
    </rPh>
    <phoneticPr fontId="3"/>
  </si>
  <si>
    <t>(3)前年対比</t>
    <rPh sb="3" eb="5">
      <t>ゼンネン</t>
    </rPh>
    <rPh sb="5" eb="7">
      <t>タイヒ</t>
    </rPh>
    <phoneticPr fontId="3"/>
  </si>
  <si>
    <t>米いすゞ</t>
    <rPh sb="0" eb="1">
      <t>コメ</t>
    </rPh>
    <phoneticPr fontId="3"/>
  </si>
  <si>
    <t>(3)計</t>
    <rPh sb="3" eb="4">
      <t>ケイ</t>
    </rPh>
    <phoneticPr fontId="3"/>
  </si>
  <si>
    <t>ワゴンＲ</t>
    <phoneticPr fontId="3"/>
  </si>
  <si>
    <t>ヴォクシー</t>
    <phoneticPr fontId="3"/>
  </si>
  <si>
    <t>(5)</t>
    <phoneticPr fontId="3"/>
  </si>
  <si>
    <t>ラフェスタ</t>
    <phoneticPr fontId="3"/>
  </si>
  <si>
    <t>(7)</t>
    <phoneticPr fontId="3"/>
  </si>
  <si>
    <t>サクシード</t>
    <phoneticPr fontId="3"/>
  </si>
  <si>
    <t>シエンタ</t>
    <phoneticPr fontId="3"/>
  </si>
  <si>
    <t>パッソ</t>
    <phoneticPr fontId="3"/>
  </si>
  <si>
    <t>ベルタ</t>
    <phoneticPr fontId="3"/>
  </si>
  <si>
    <t>ポルテ</t>
    <phoneticPr fontId="3"/>
  </si>
  <si>
    <t>ラウム</t>
    <phoneticPr fontId="3"/>
  </si>
  <si>
    <t>ラクティス</t>
    <phoneticPr fontId="3"/>
  </si>
  <si>
    <t>(5･7)前年実績</t>
    <rPh sb="5" eb="7">
      <t>ゼンネン</t>
    </rPh>
    <rPh sb="7" eb="9">
      <t>ジッセキ</t>
    </rPh>
    <phoneticPr fontId="3"/>
  </si>
  <si>
    <t>(5･7)前年対比</t>
    <rPh sb="5" eb="7">
      <t>ゼンネン</t>
    </rPh>
    <rPh sb="7" eb="9">
      <t>タイヒ</t>
    </rPh>
    <phoneticPr fontId="3"/>
  </si>
  <si>
    <t>(57)計</t>
    <rPh sb="4" eb="5">
      <t>ケイ</t>
    </rPh>
    <phoneticPr fontId="3"/>
  </si>
  <si>
    <t>合計(A)</t>
    <rPh sb="0" eb="2">
      <t>ゴウケイ</t>
    </rPh>
    <phoneticPr fontId="3"/>
  </si>
  <si>
    <t>ダイハツ合計</t>
    <phoneticPr fontId="3"/>
  </si>
  <si>
    <t>日野・合計</t>
    <rPh sb="0" eb="2">
      <t>ヒノ</t>
    </rPh>
    <phoneticPr fontId="3"/>
  </si>
  <si>
    <t>三菱・合計</t>
    <rPh sb="0" eb="2">
      <t>ミツビシ</t>
    </rPh>
    <phoneticPr fontId="3"/>
  </si>
  <si>
    <t>ふそう合計</t>
    <phoneticPr fontId="3"/>
  </si>
  <si>
    <t>日産・合計</t>
    <rPh sb="0" eb="2">
      <t>ニッサン</t>
    </rPh>
    <phoneticPr fontId="3"/>
  </si>
  <si>
    <t>その他合計</t>
    <rPh sb="2" eb="3">
      <t>タ</t>
    </rPh>
    <rPh sb="3" eb="4">
      <t>ゴウ</t>
    </rPh>
    <rPh sb="4" eb="5">
      <t>ケイ</t>
    </rPh>
    <phoneticPr fontId="3"/>
  </si>
  <si>
    <t>輸入車合計</t>
    <rPh sb="0" eb="3">
      <t>ユニュウシャ</t>
    </rPh>
    <phoneticPr fontId="3"/>
  </si>
  <si>
    <t>前年(B)</t>
    <rPh sb="0" eb="2">
      <t>ゼンネン</t>
    </rPh>
    <phoneticPr fontId="3"/>
  </si>
  <si>
    <t>ﾀﾞｲﾊﾂ前年</t>
    <rPh sb="5" eb="7">
      <t>ゼンネン</t>
    </rPh>
    <phoneticPr fontId="3"/>
  </si>
  <si>
    <t>日野前年</t>
    <rPh sb="0" eb="2">
      <t>ヒノ</t>
    </rPh>
    <rPh sb="2" eb="4">
      <t>ゼンネン</t>
    </rPh>
    <phoneticPr fontId="3"/>
  </si>
  <si>
    <t>ホンダ前年</t>
    <rPh sb="3" eb="5">
      <t>ゼンネン</t>
    </rPh>
    <phoneticPr fontId="3"/>
  </si>
  <si>
    <t>いすゞ前年</t>
    <rPh sb="3" eb="5">
      <t>ゼンネン</t>
    </rPh>
    <phoneticPr fontId="3"/>
  </si>
  <si>
    <t>マツダ前年</t>
    <rPh sb="3" eb="5">
      <t>ゼンネン</t>
    </rPh>
    <phoneticPr fontId="3"/>
  </si>
  <si>
    <t>三菱前年</t>
    <rPh sb="0" eb="2">
      <t>ミツビシ</t>
    </rPh>
    <rPh sb="2" eb="4">
      <t>ゼンネン</t>
    </rPh>
    <phoneticPr fontId="3"/>
  </si>
  <si>
    <t>ふそう前年</t>
    <rPh sb="3" eb="5">
      <t>ゼンネン</t>
    </rPh>
    <phoneticPr fontId="3"/>
  </si>
  <si>
    <t>日産前年</t>
    <rPh sb="0" eb="2">
      <t>ニッサン</t>
    </rPh>
    <rPh sb="2" eb="4">
      <t>ゼンネン</t>
    </rPh>
    <phoneticPr fontId="3"/>
  </si>
  <si>
    <t>スズキ前年</t>
    <rPh sb="3" eb="5">
      <t>ゼンネン</t>
    </rPh>
    <phoneticPr fontId="3"/>
  </si>
  <si>
    <t>トヨタ前年</t>
    <rPh sb="3" eb="5">
      <t>ゼンネン</t>
    </rPh>
    <phoneticPr fontId="3"/>
  </si>
  <si>
    <t>その他前年</t>
    <rPh sb="2" eb="3">
      <t>タ</t>
    </rPh>
    <rPh sb="3" eb="5">
      <t>ゼンネン</t>
    </rPh>
    <phoneticPr fontId="3"/>
  </si>
  <si>
    <t>輸入車前年</t>
    <rPh sb="0" eb="2">
      <t>ユニュウ</t>
    </rPh>
    <rPh sb="2" eb="3">
      <t>シャ</t>
    </rPh>
    <rPh sb="3" eb="5">
      <t>ゼンネン</t>
    </rPh>
    <phoneticPr fontId="3"/>
  </si>
  <si>
    <t>対比A/B</t>
    <rPh sb="0" eb="2">
      <t>タイヒ</t>
    </rPh>
    <phoneticPr fontId="3"/>
  </si>
  <si>
    <t>(シェア)</t>
    <phoneticPr fontId="3"/>
  </si>
  <si>
    <t>kikaku@chibajihan.jp</t>
    <phoneticPr fontId="3"/>
  </si>
  <si>
    <t>ｴｸｽﾄﾚｲﾙ</t>
    <phoneticPr fontId="3"/>
  </si>
  <si>
    <t>アクセラ</t>
    <phoneticPr fontId="3"/>
  </si>
  <si>
    <t>L・ローバー</t>
    <phoneticPr fontId="3"/>
  </si>
  <si>
    <t>スカイライン</t>
    <phoneticPr fontId="3"/>
  </si>
  <si>
    <t>エリシオン</t>
    <phoneticPr fontId="3"/>
  </si>
  <si>
    <t>ＲＡＶ－４</t>
    <phoneticPr fontId="3"/>
  </si>
  <si>
    <t>シビック</t>
    <phoneticPr fontId="3"/>
  </si>
  <si>
    <t>エスティマ</t>
    <phoneticPr fontId="3"/>
  </si>
  <si>
    <t>オーリス</t>
    <phoneticPr fontId="3"/>
  </si>
  <si>
    <t>カムリ</t>
    <phoneticPr fontId="3"/>
  </si>
  <si>
    <t>ハマー</t>
    <phoneticPr fontId="3"/>
  </si>
  <si>
    <t>ブレイド</t>
    <phoneticPr fontId="3"/>
  </si>
  <si>
    <t>ティーダ</t>
    <phoneticPr fontId="3"/>
  </si>
  <si>
    <t>イスト</t>
    <phoneticPr fontId="3"/>
  </si>
  <si>
    <t>ブルーバード</t>
    <phoneticPr fontId="3"/>
  </si>
  <si>
    <t>.</t>
    <phoneticPr fontId="3"/>
  </si>
  <si>
    <t>(※)新型・モデルチェンジ車</t>
    <rPh sb="3" eb="5">
      <t>シンガタ</t>
    </rPh>
    <rPh sb="13" eb="14">
      <t>グルマ</t>
    </rPh>
    <phoneticPr fontId="3"/>
  </si>
  <si>
    <t>エルグランド</t>
    <phoneticPr fontId="3"/>
  </si>
  <si>
    <t>GS460</t>
    <phoneticPr fontId="3"/>
  </si>
  <si>
    <t>エディックス</t>
    <phoneticPr fontId="3"/>
  </si>
  <si>
    <t>Ｍベンツ</t>
    <phoneticPr fontId="3"/>
  </si>
  <si>
    <t>ＩＳ350</t>
    <phoneticPr fontId="3"/>
  </si>
  <si>
    <t>ISF</t>
    <phoneticPr fontId="3"/>
  </si>
  <si>
    <t>ｸﾛｽﾛｰﾄﾞ</t>
    <phoneticPr fontId="3"/>
  </si>
  <si>
    <t>LS600H</t>
    <phoneticPr fontId="3"/>
  </si>
  <si>
    <t>デュアリス</t>
    <phoneticPr fontId="3"/>
  </si>
  <si>
    <t>SC430</t>
    <phoneticPr fontId="3"/>
  </si>
  <si>
    <t>アイシス</t>
    <phoneticPr fontId="3"/>
  </si>
  <si>
    <t>ダッジ</t>
    <phoneticPr fontId="3"/>
  </si>
  <si>
    <t>ｳﾞｧﾝｶﾞｰﾄﾞ</t>
    <phoneticPr fontId="3"/>
  </si>
  <si>
    <t>ｶﾛｰﾗﾙﾐｵﾝ</t>
    <phoneticPr fontId="3"/>
  </si>
  <si>
    <t>マークＸ</t>
    <phoneticPr fontId="3"/>
  </si>
  <si>
    <t>ﾏｰｸＸｼﾞｵ</t>
    <phoneticPr fontId="3"/>
  </si>
  <si>
    <t>ストリーム</t>
    <phoneticPr fontId="3"/>
  </si>
  <si>
    <t>アリオン</t>
    <phoneticPr fontId="3"/>
  </si>
  <si>
    <t>フィット</t>
    <phoneticPr fontId="3"/>
  </si>
  <si>
    <t>プレミオ</t>
    <phoneticPr fontId="3"/>
  </si>
  <si>
    <t>ラッシュ</t>
    <phoneticPr fontId="3"/>
  </si>
  <si>
    <t>クラウン</t>
  </si>
  <si>
    <t>コースター</t>
  </si>
  <si>
    <t>ダイナ</t>
  </si>
  <si>
    <t>ノア</t>
  </si>
  <si>
    <t>ハイエース</t>
  </si>
  <si>
    <t>ランクル</t>
  </si>
  <si>
    <t>登録ナンバー別登録台数　〔 メーカー別 〕　</t>
    <rPh sb="0" eb="2">
      <t>トウロク</t>
    </rPh>
    <rPh sb="6" eb="7">
      <t>ベツ</t>
    </rPh>
    <rPh sb="7" eb="9">
      <t>トウロク</t>
    </rPh>
    <rPh sb="9" eb="11">
      <t>ダイスウ</t>
    </rPh>
    <rPh sb="18" eb="19">
      <t>ベツ</t>
    </rPh>
    <phoneticPr fontId="3"/>
  </si>
  <si>
    <t>千葉県</t>
    <rPh sb="0" eb="3">
      <t>チバケン</t>
    </rPh>
    <phoneticPr fontId="3"/>
  </si>
  <si>
    <t>１月分</t>
    <rPh sb="1" eb="3">
      <t>ガツブン</t>
    </rPh>
    <phoneticPr fontId="3"/>
  </si>
  <si>
    <t>車　種</t>
    <rPh sb="0" eb="1">
      <t>クルマ</t>
    </rPh>
    <rPh sb="2" eb="3">
      <t>タネ</t>
    </rPh>
    <phoneticPr fontId="3"/>
  </si>
  <si>
    <t>普通貨物
①</t>
    <rPh sb="0" eb="2">
      <t>フツウ</t>
    </rPh>
    <rPh sb="2" eb="4">
      <t>カモツ</t>
    </rPh>
    <phoneticPr fontId="3"/>
  </si>
  <si>
    <t>普通乗用
③</t>
    <rPh sb="0" eb="2">
      <t>フツウ</t>
    </rPh>
    <rPh sb="2" eb="4">
      <t>ジョウヨウ</t>
    </rPh>
    <phoneticPr fontId="3"/>
  </si>
  <si>
    <t>小型貨物
④</t>
    <rPh sb="0" eb="2">
      <t>コガタ</t>
    </rPh>
    <rPh sb="2" eb="4">
      <t>カモツ</t>
    </rPh>
    <phoneticPr fontId="3"/>
  </si>
  <si>
    <t>小型乗用
⑤・⑦</t>
    <rPh sb="0" eb="2">
      <t>コガタ</t>
    </rPh>
    <rPh sb="2" eb="4">
      <t>ジョウヨウ</t>
    </rPh>
    <phoneticPr fontId="3"/>
  </si>
  <si>
    <t>合　計
（A)</t>
    <rPh sb="0" eb="1">
      <t>ゴウ</t>
    </rPh>
    <rPh sb="2" eb="3">
      <t>ケイ</t>
    </rPh>
    <phoneticPr fontId="3"/>
  </si>
  <si>
    <t>前 年 同 月</t>
    <rPh sb="0" eb="1">
      <t>マエ</t>
    </rPh>
    <rPh sb="2" eb="3">
      <t>トシ</t>
    </rPh>
    <rPh sb="4" eb="5">
      <t>ドウ</t>
    </rPh>
    <rPh sb="6" eb="7">
      <t>ツキ</t>
    </rPh>
    <phoneticPr fontId="3"/>
  </si>
  <si>
    <t>１月からの累計台数</t>
    <rPh sb="1" eb="2">
      <t>ガツ</t>
    </rPh>
    <rPh sb="5" eb="7">
      <t>ルイケイ</t>
    </rPh>
    <rPh sb="7" eb="9">
      <t>ダイスウ</t>
    </rPh>
    <phoneticPr fontId="3"/>
  </si>
  <si>
    <t>２月分</t>
    <rPh sb="1" eb="3">
      <t>ガツブン</t>
    </rPh>
    <phoneticPr fontId="3"/>
  </si>
  <si>
    <t>台数 （Ｂ）</t>
    <rPh sb="0" eb="2">
      <t>ダイスウ</t>
    </rPh>
    <phoneticPr fontId="3"/>
  </si>
  <si>
    <t>本年 （Ｃ）</t>
    <rPh sb="0" eb="2">
      <t>ホンネン</t>
    </rPh>
    <phoneticPr fontId="3"/>
  </si>
  <si>
    <t>前年 （Ｄ）</t>
    <rPh sb="0" eb="2">
      <t>ゼンネン</t>
    </rPh>
    <phoneticPr fontId="3"/>
  </si>
  <si>
    <t>３月分</t>
    <rPh sb="1" eb="3">
      <t>ガツブン</t>
    </rPh>
    <phoneticPr fontId="3"/>
  </si>
  <si>
    <t>総　数</t>
    <rPh sb="0" eb="1">
      <t>フサ</t>
    </rPh>
    <rPh sb="2" eb="3">
      <t>カズ</t>
    </rPh>
    <phoneticPr fontId="3"/>
  </si>
  <si>
    <t>４月分</t>
    <rPh sb="1" eb="3">
      <t>ガツブン</t>
    </rPh>
    <phoneticPr fontId="3"/>
  </si>
  <si>
    <t>内、営業用</t>
    <rPh sb="0" eb="1">
      <t>ウチ</t>
    </rPh>
    <rPh sb="2" eb="5">
      <t>エイギョウヨウ</t>
    </rPh>
    <phoneticPr fontId="3"/>
  </si>
  <si>
    <t>５月分</t>
    <rPh sb="1" eb="3">
      <t>ガツブン</t>
    </rPh>
    <phoneticPr fontId="3"/>
  </si>
  <si>
    <t>６月分</t>
    <rPh sb="1" eb="3">
      <t>ガツブン</t>
    </rPh>
    <phoneticPr fontId="3"/>
  </si>
  <si>
    <t>７月分</t>
    <rPh sb="1" eb="3">
      <t>ガツブン</t>
    </rPh>
    <phoneticPr fontId="3"/>
  </si>
  <si>
    <t>８月分</t>
    <rPh sb="1" eb="3">
      <t>ガツブン</t>
    </rPh>
    <phoneticPr fontId="3"/>
  </si>
  <si>
    <t>９月分</t>
    <rPh sb="1" eb="3">
      <t>ガツブン</t>
    </rPh>
    <phoneticPr fontId="3"/>
  </si>
  <si>
    <t>三菱</t>
    <rPh sb="0" eb="2">
      <t>ミツビシ</t>
    </rPh>
    <phoneticPr fontId="3"/>
  </si>
  <si>
    <t>１０月分</t>
    <rPh sb="2" eb="4">
      <t>ガツブン</t>
    </rPh>
    <phoneticPr fontId="3"/>
  </si>
  <si>
    <t>１１月分</t>
    <rPh sb="2" eb="4">
      <t>ガツブン</t>
    </rPh>
    <phoneticPr fontId="3"/>
  </si>
  <si>
    <t>日産</t>
    <rPh sb="0" eb="2">
      <t>ニッサン</t>
    </rPh>
    <phoneticPr fontId="3"/>
  </si>
  <si>
    <t>１２月分</t>
    <rPh sb="2" eb="4">
      <t>ガツブン</t>
    </rPh>
    <phoneticPr fontId="3"/>
  </si>
  <si>
    <t>その他国産</t>
    <rPh sb="2" eb="3">
      <t>タ</t>
    </rPh>
    <rPh sb="3" eb="5">
      <t>コクサン</t>
    </rPh>
    <phoneticPr fontId="3"/>
  </si>
  <si>
    <t>(※逆輸入車含む）</t>
    <rPh sb="2" eb="3">
      <t>ギャク</t>
    </rPh>
    <rPh sb="3" eb="6">
      <t>ユニュウシャ</t>
    </rPh>
    <rPh sb="6" eb="7">
      <t>フク</t>
    </rPh>
    <phoneticPr fontId="3"/>
  </si>
  <si>
    <t>合  計 （Ｅ）</t>
    <rPh sb="0" eb="1">
      <t>ゴウ</t>
    </rPh>
    <rPh sb="3" eb="4">
      <t>ケイ</t>
    </rPh>
    <phoneticPr fontId="3"/>
  </si>
  <si>
    <t xml:space="preserve"> 前年同月計　（Ｆ）</t>
    <rPh sb="1" eb="3">
      <t>ゼンネン</t>
    </rPh>
    <rPh sb="3" eb="5">
      <t>ドウゲツ</t>
    </rPh>
    <rPh sb="5" eb="6">
      <t>ケイ</t>
    </rPh>
    <phoneticPr fontId="3"/>
  </si>
  <si>
    <t xml:space="preserve"> 同　比　　E/F %</t>
    <rPh sb="1" eb="2">
      <t>ドウ</t>
    </rPh>
    <rPh sb="3" eb="4">
      <t>ヒ</t>
    </rPh>
    <phoneticPr fontId="3"/>
  </si>
  <si>
    <t xml:space="preserve"> 前 月 計　（Ｇ）</t>
    <rPh sb="1" eb="2">
      <t>マエ</t>
    </rPh>
    <rPh sb="3" eb="4">
      <t>ツキ</t>
    </rPh>
    <rPh sb="5" eb="6">
      <t>ケイ</t>
    </rPh>
    <phoneticPr fontId="3"/>
  </si>
  <si>
    <t xml:space="preserve"> 同　比　　E/G %</t>
    <rPh sb="1" eb="2">
      <t>ドウ</t>
    </rPh>
    <rPh sb="3" eb="4">
      <t>ヒ</t>
    </rPh>
    <phoneticPr fontId="3"/>
  </si>
  <si>
    <t xml:space="preserve"> 1月からの累計（Ｈ）</t>
    <rPh sb="2" eb="3">
      <t>ガツ</t>
    </rPh>
    <rPh sb="6" eb="8">
      <t>ルイケイ</t>
    </rPh>
    <phoneticPr fontId="3"/>
  </si>
  <si>
    <t xml:space="preserve"> 前 年 累 計　（Ｉ）</t>
    <rPh sb="1" eb="2">
      <t>マエ</t>
    </rPh>
    <rPh sb="3" eb="4">
      <t>トシ</t>
    </rPh>
    <rPh sb="5" eb="6">
      <t>ルイ</t>
    </rPh>
    <rPh sb="7" eb="8">
      <t>ケイ</t>
    </rPh>
    <phoneticPr fontId="3"/>
  </si>
  <si>
    <t xml:space="preserve"> 同　比　　H/I　%</t>
    <rPh sb="1" eb="2">
      <t>ドウ</t>
    </rPh>
    <rPh sb="3" eb="4">
      <t>ヒ</t>
    </rPh>
    <phoneticPr fontId="3"/>
  </si>
  <si>
    <t>※「前月分」の修正については「前月計」欄で確認して下さい</t>
    <rPh sb="2" eb="4">
      <t>ゼンゲツ</t>
    </rPh>
    <rPh sb="4" eb="5">
      <t>ブン</t>
    </rPh>
    <rPh sb="7" eb="9">
      <t>シュウセイ</t>
    </rPh>
    <rPh sb="15" eb="17">
      <t>ゼンゲツ</t>
    </rPh>
    <rPh sb="17" eb="18">
      <t>ケイ</t>
    </rPh>
    <rPh sb="19" eb="20">
      <t>ラン</t>
    </rPh>
    <rPh sb="21" eb="23">
      <t>カクニン</t>
    </rPh>
    <rPh sb="25" eb="26">
      <t>クダ</t>
    </rPh>
    <phoneticPr fontId="3"/>
  </si>
  <si>
    <t>バ　ス
②</t>
    <phoneticPr fontId="3"/>
  </si>
  <si>
    <t>メーカー</t>
    <phoneticPr fontId="3"/>
  </si>
  <si>
    <t>A/B%</t>
    <phoneticPr fontId="3"/>
  </si>
  <si>
    <t>C/D%</t>
    <phoneticPr fontId="3"/>
  </si>
  <si>
    <t>ダイハツ</t>
    <phoneticPr fontId="3"/>
  </si>
  <si>
    <t>2005.10</t>
    <phoneticPr fontId="3"/>
  </si>
  <si>
    <t>フォレスタ</t>
    <phoneticPr fontId="3"/>
  </si>
  <si>
    <t>ＲＸ－８</t>
    <phoneticPr fontId="3"/>
  </si>
  <si>
    <t>アテンザ</t>
    <phoneticPr fontId="3"/>
  </si>
  <si>
    <t>オデッセイ</t>
    <phoneticPr fontId="3"/>
  </si>
  <si>
    <t>ビアンテ</t>
    <phoneticPr fontId="3"/>
  </si>
  <si>
    <t>プレマシー</t>
    <phoneticPr fontId="3"/>
  </si>
  <si>
    <t>ﾛｰﾄﾞｽﾀｰ</t>
    <phoneticPr fontId="3"/>
  </si>
  <si>
    <t>ティアナ</t>
    <phoneticPr fontId="3"/>
  </si>
  <si>
    <t>ｱﾙﾌｧｰﾄﾞ</t>
    <phoneticPr fontId="3"/>
  </si>
  <si>
    <t>ｳﾞｪﾙﾌｧｲｱ</t>
    <phoneticPr fontId="3"/>
  </si>
  <si>
    <t>フリード</t>
    <phoneticPr fontId="3"/>
  </si>
  <si>
    <t>ノート</t>
    <phoneticPr fontId="3"/>
  </si>
  <si>
    <t>ヴィッツ</t>
    <phoneticPr fontId="3"/>
  </si>
  <si>
    <t>マーチ</t>
    <phoneticPr fontId="3"/>
  </si>
  <si>
    <t>カローラ</t>
    <phoneticPr fontId="3"/>
  </si>
  <si>
    <t>コンフォート</t>
    <phoneticPr fontId="3"/>
  </si>
  <si>
    <t>ＣＲ－Ｖ</t>
    <phoneticPr fontId="3"/>
  </si>
  <si>
    <t>ＣＸ－７</t>
    <phoneticPr fontId="3"/>
  </si>
  <si>
    <t>GT-R</t>
    <phoneticPr fontId="3"/>
  </si>
  <si>
    <t>GS350</t>
    <phoneticPr fontId="3"/>
  </si>
  <si>
    <t>ＡＭＣ</t>
    <phoneticPr fontId="3"/>
  </si>
  <si>
    <t>ｲﾝﾌﾟﾚｯｻ</t>
    <phoneticPr fontId="3"/>
  </si>
  <si>
    <t>Ｓ２０００</t>
    <phoneticPr fontId="3"/>
  </si>
  <si>
    <t>ＭＰＶ</t>
    <phoneticPr fontId="3"/>
  </si>
  <si>
    <t>ＢＭＷ</t>
    <phoneticPr fontId="3"/>
  </si>
  <si>
    <t>エクシーガ</t>
    <phoneticPr fontId="3"/>
  </si>
  <si>
    <t>アコード</t>
    <phoneticPr fontId="3"/>
  </si>
  <si>
    <t>GS450H</t>
    <phoneticPr fontId="3"/>
  </si>
  <si>
    <t>ＧＭＣ</t>
    <phoneticPr fontId="3"/>
  </si>
  <si>
    <t>ｴｱｳｪｰﾌﾞ</t>
    <phoneticPr fontId="3"/>
  </si>
  <si>
    <t>ウィングロード</t>
    <phoneticPr fontId="3"/>
  </si>
  <si>
    <t>I Q</t>
    <phoneticPr fontId="3"/>
  </si>
  <si>
    <t>ＢＭＷミニ</t>
    <phoneticPr fontId="3"/>
  </si>
  <si>
    <t>ホンダﾞ合計</t>
    <phoneticPr fontId="3"/>
  </si>
  <si>
    <t>いすゞ合計</t>
    <phoneticPr fontId="3"/>
  </si>
  <si>
    <t>マツダﾞ合計</t>
    <phoneticPr fontId="3"/>
  </si>
  <si>
    <t>スズキ合計</t>
    <phoneticPr fontId="3"/>
  </si>
  <si>
    <t>トヨタ合計</t>
    <phoneticPr fontId="3"/>
  </si>
  <si>
    <t>ＵＤトラックス</t>
    <phoneticPr fontId="3"/>
  </si>
  <si>
    <t>ＵＤトラ前年</t>
    <rPh sb="4" eb="6">
      <t>ゼンネン</t>
    </rPh>
    <phoneticPr fontId="3"/>
  </si>
  <si>
    <t>ＵＤトラ合計</t>
    <rPh sb="4" eb="6">
      <t>ゴウケイ</t>
    </rPh>
    <phoneticPr fontId="3"/>
  </si>
  <si>
    <t>ＵＤトラ・計</t>
    <rPh sb="5" eb="6">
      <t>ケイ</t>
    </rPh>
    <phoneticPr fontId="3"/>
  </si>
  <si>
    <t>特種用途
⑧</t>
    <rPh sb="0" eb="2">
      <t>トクシュ</t>
    </rPh>
    <rPh sb="2" eb="4">
      <t>ヨウト</t>
    </rPh>
    <phoneticPr fontId="3"/>
  </si>
  <si>
    <t>ジューク</t>
    <phoneticPr fontId="3"/>
  </si>
  <si>
    <t>HS250h</t>
    <phoneticPr fontId="3"/>
  </si>
  <si>
    <t>IS250C</t>
    <phoneticPr fontId="3"/>
  </si>
  <si>
    <t>RX350</t>
    <phoneticPr fontId="3"/>
  </si>
  <si>
    <t>RX450h</t>
    <phoneticPr fontId="3"/>
  </si>
  <si>
    <t>ランチヤ</t>
    <phoneticPr fontId="3"/>
  </si>
  <si>
    <t>ＳＡＩ</t>
    <phoneticPr fontId="3"/>
  </si>
  <si>
    <t>プリウス</t>
    <phoneticPr fontId="3"/>
  </si>
  <si>
    <t>ＣＲ－Ｚ</t>
    <phoneticPr fontId="3"/>
  </si>
  <si>
    <t>インサイト</t>
    <phoneticPr fontId="3"/>
  </si>
  <si>
    <t>RX270</t>
    <phoneticPr fontId="3"/>
  </si>
  <si>
    <t>レガシイ</t>
    <phoneticPr fontId="3"/>
  </si>
  <si>
    <t>FORDKUGA</t>
    <phoneticPr fontId="3"/>
  </si>
  <si>
    <t>GS250</t>
    <phoneticPr fontId="3"/>
  </si>
  <si>
    <t>リーフ</t>
    <phoneticPr fontId="3"/>
  </si>
  <si>
    <t>CT200H</t>
    <phoneticPr fontId="3"/>
  </si>
  <si>
    <t>ＦＪクルー</t>
    <phoneticPr fontId="3"/>
  </si>
  <si>
    <t>シルフィ</t>
    <phoneticPr fontId="3"/>
  </si>
  <si>
    <r>
      <t>N</t>
    </r>
    <r>
      <rPr>
        <sz val="11"/>
        <rFont val="ＭＳ Ｐゴシック"/>
        <family val="3"/>
        <charset val="128"/>
      </rPr>
      <t>SX</t>
    </r>
    <phoneticPr fontId="3"/>
  </si>
  <si>
    <t>ハチロク</t>
    <phoneticPr fontId="3"/>
  </si>
  <si>
    <t>アクア</t>
    <phoneticPr fontId="3"/>
  </si>
  <si>
    <t>スペイド</t>
    <phoneticPr fontId="3"/>
  </si>
  <si>
    <t>LFA</t>
    <phoneticPr fontId="3"/>
  </si>
  <si>
    <t>ＢＲＺ</t>
    <phoneticPr fontId="3"/>
  </si>
  <si>
    <t>ＣＸ－５</t>
    <phoneticPr fontId="3"/>
  </si>
  <si>
    <t>トレーラー</t>
    <phoneticPr fontId="3"/>
  </si>
  <si>
    <t>VEZEL</t>
    <phoneticPr fontId="3"/>
  </si>
  <si>
    <t>GS300H</t>
    <phoneticPr fontId="3"/>
  </si>
  <si>
    <t>IS300H</t>
    <phoneticPr fontId="3"/>
  </si>
  <si>
    <r>
      <t>I</t>
    </r>
    <r>
      <rPr>
        <sz val="11"/>
        <rFont val="ＭＳ Ｐゴシック"/>
        <family val="3"/>
        <charset val="128"/>
      </rPr>
      <t>Q</t>
    </r>
    <phoneticPr fontId="3"/>
  </si>
  <si>
    <r>
      <t>LS</t>
    </r>
    <r>
      <rPr>
        <sz val="11"/>
        <rFont val="ＭＳ Ｐゴシック"/>
        <family val="3"/>
        <charset val="128"/>
      </rPr>
      <t>460</t>
    </r>
    <phoneticPr fontId="3"/>
  </si>
  <si>
    <r>
      <t>B</t>
    </r>
    <r>
      <rPr>
        <sz val="11"/>
        <rFont val="ＭＳ Ｐゴシック"/>
        <family val="3"/>
        <charset val="128"/>
      </rPr>
      <t>b</t>
    </r>
    <phoneticPr fontId="3"/>
  </si>
  <si>
    <t>重複</t>
    <rPh sb="0" eb="2">
      <t>ジュウフク</t>
    </rPh>
    <phoneticPr fontId="3"/>
  </si>
  <si>
    <t>ランク</t>
    <phoneticPr fontId="3"/>
  </si>
  <si>
    <t>レヴォーグ</t>
    <phoneticPr fontId="3"/>
  </si>
  <si>
    <t>いすゞ</t>
  </si>
  <si>
    <t>シエンタ</t>
  </si>
  <si>
    <t>三輪</t>
    <rPh sb="0" eb="2">
      <t>サンリン</t>
    </rPh>
    <phoneticPr fontId="3"/>
  </si>
  <si>
    <t>本田</t>
    <rPh sb="0" eb="2">
      <t>ホンダ</t>
    </rPh>
    <phoneticPr fontId="3"/>
  </si>
  <si>
    <t>SUBARU</t>
    <phoneticPr fontId="3"/>
  </si>
  <si>
    <t xml:space="preserve"> 前 月 計 　（Ｇ）</t>
    <rPh sb="1" eb="2">
      <t>マエ</t>
    </rPh>
    <rPh sb="3" eb="4">
      <t>ツキ</t>
    </rPh>
    <rPh sb="5" eb="6">
      <t>ケイ</t>
    </rPh>
    <phoneticPr fontId="3"/>
  </si>
  <si>
    <t>UDトラックス</t>
    <phoneticPr fontId="3"/>
  </si>
  <si>
    <t>エルフ</t>
  </si>
  <si>
    <t>マツダ</t>
  </si>
  <si>
    <t>ふそう</t>
  </si>
  <si>
    <t>ＡＤ－Ｖ</t>
  </si>
  <si>
    <t>ＵＤ</t>
  </si>
  <si>
    <t>キャンター</t>
  </si>
  <si>
    <t>アトラス</t>
  </si>
  <si>
    <t>ライトエルフ</t>
  </si>
  <si>
    <t>ｴｸｽﾄﾚｲﾙ</t>
  </si>
  <si>
    <t>カローラ</t>
  </si>
  <si>
    <t>キャラバン</t>
  </si>
  <si>
    <t>セレナ</t>
  </si>
  <si>
    <t>バネット</t>
  </si>
  <si>
    <t>ﾀｲ・ﾏﾂﾀﾞ</t>
  </si>
  <si>
    <t>ｲﾝﾄﾞﾈｼｱ</t>
  </si>
  <si>
    <t>タイ・トヨタ</t>
  </si>
  <si>
    <t>シビリアン</t>
  </si>
  <si>
    <t>ローザ</t>
  </si>
  <si>
    <t>プロボックス</t>
  </si>
  <si>
    <t>JPNTAXI</t>
  </si>
  <si>
    <t>ＢＲＺ</t>
  </si>
  <si>
    <t>ＲＶＲ</t>
  </si>
  <si>
    <t>GT-R</t>
  </si>
  <si>
    <t>スイフト</t>
  </si>
  <si>
    <t>ＡＭＣ</t>
  </si>
  <si>
    <t>ＷＲＸ</t>
  </si>
  <si>
    <t>ｱｳﾄﾗﾝﾀﾞｰ</t>
  </si>
  <si>
    <t>ＢＭＷ</t>
  </si>
  <si>
    <t>ｲﾝﾌﾟﾚｯｻ</t>
  </si>
  <si>
    <t>VEZEL</t>
  </si>
  <si>
    <t>デリカD5</t>
  </si>
  <si>
    <t>エルグランド</t>
  </si>
  <si>
    <t>ＢＭＷミニ</t>
  </si>
  <si>
    <t>フォレスタ</t>
  </si>
  <si>
    <t>ES300H</t>
  </si>
  <si>
    <t>DS</t>
  </si>
  <si>
    <t>レヴォーグ</t>
  </si>
  <si>
    <t>L・ローバー</t>
  </si>
  <si>
    <t>レガシイ</t>
  </si>
  <si>
    <t>Ｍベンツ</t>
  </si>
  <si>
    <t>ﾛｰﾄﾞｽﾀｰ</t>
  </si>
  <si>
    <t>Ｖ・ワーゲン</t>
  </si>
  <si>
    <t>シビック</t>
  </si>
  <si>
    <t>スカイライン</t>
  </si>
  <si>
    <t>アウディー</t>
  </si>
  <si>
    <t>ステップＷ</t>
  </si>
  <si>
    <t>アルファロメオ</t>
  </si>
  <si>
    <t>キャディラック</t>
  </si>
  <si>
    <t>IS300H</t>
  </si>
  <si>
    <t>フィット</t>
  </si>
  <si>
    <t>フェアレディー</t>
  </si>
  <si>
    <t>IS350</t>
  </si>
  <si>
    <t>シトロエン</t>
  </si>
  <si>
    <t>HONDA e</t>
  </si>
  <si>
    <t>リーフ</t>
  </si>
  <si>
    <t>LC500</t>
  </si>
  <si>
    <t>シボレー</t>
  </si>
  <si>
    <t>ジャガー</t>
  </si>
  <si>
    <t>LS500</t>
  </si>
  <si>
    <t>ダッジ</t>
  </si>
  <si>
    <t>LS500h</t>
  </si>
  <si>
    <t>テスラ</t>
  </si>
  <si>
    <t>フィアット</t>
  </si>
  <si>
    <t>フェラーリ</t>
  </si>
  <si>
    <t>フォード</t>
  </si>
  <si>
    <t>RAV4</t>
  </si>
  <si>
    <t>プジョウ</t>
  </si>
  <si>
    <t>ベントレイ</t>
  </si>
  <si>
    <t>RC300h</t>
  </si>
  <si>
    <t>ポルシェ</t>
  </si>
  <si>
    <t>ボルボ</t>
  </si>
  <si>
    <t>ﾏｸﾗｰﾚﾝ</t>
  </si>
  <si>
    <t>マセラッティ</t>
  </si>
  <si>
    <t>ルノー</t>
  </si>
  <si>
    <t>ロータス</t>
  </si>
  <si>
    <t>UX250H</t>
  </si>
  <si>
    <t>アクア</t>
  </si>
  <si>
    <t>ｱﾙﾌｧｰﾄﾞ</t>
  </si>
  <si>
    <t>ｳﾞｪﾙﾌｧｲｱ</t>
  </si>
  <si>
    <t>ヴォクシー</t>
  </si>
  <si>
    <t>カムリ</t>
  </si>
  <si>
    <t>ｶﾛｰﾗｽﾎﾟｰﾂ</t>
  </si>
  <si>
    <t>カローラセダン</t>
  </si>
  <si>
    <t>カローラツーリング</t>
  </si>
  <si>
    <t>ｸﾞﾗﾝｴｰｽ</t>
  </si>
  <si>
    <t>ｾﾝﾁｭﾘｰ</t>
  </si>
  <si>
    <t>ハリアー</t>
  </si>
  <si>
    <t>プリウス</t>
  </si>
  <si>
    <t>ヤリス</t>
  </si>
  <si>
    <t>タイ・ﾆｯｻﾝ</t>
  </si>
  <si>
    <t>IS300</t>
  </si>
  <si>
    <t>ﾊﾝｶﾞﾘｰ</t>
  </si>
  <si>
    <t>トール</t>
  </si>
  <si>
    <t>ジャスティー</t>
  </si>
  <si>
    <t>デリカＤ2</t>
  </si>
  <si>
    <t>イグニス</t>
  </si>
  <si>
    <t>ブーン</t>
  </si>
  <si>
    <t>シャトル</t>
  </si>
  <si>
    <t>マツダ２</t>
  </si>
  <si>
    <t>クロスビー</t>
  </si>
  <si>
    <t>ロッキー</t>
  </si>
  <si>
    <t>ミラージュ</t>
  </si>
  <si>
    <t>ノート</t>
  </si>
  <si>
    <t>アバルト</t>
  </si>
  <si>
    <t>ジムニー</t>
  </si>
  <si>
    <t>フリード</t>
  </si>
  <si>
    <t>マーチ</t>
  </si>
  <si>
    <t>ソリオ</t>
  </si>
  <si>
    <t>ランディ</t>
  </si>
  <si>
    <t>パッソ</t>
  </si>
  <si>
    <t>ルーミー</t>
  </si>
  <si>
    <t>ライズ</t>
  </si>
  <si>
    <t>ｴｸﾘﾌﾟｽｸﾛｽ</t>
    <phoneticPr fontId="3"/>
  </si>
  <si>
    <t>ミライ</t>
    <phoneticPr fontId="3"/>
  </si>
  <si>
    <t>SUBARU・計</t>
    <phoneticPr fontId="3"/>
  </si>
  <si>
    <t>SUBARU・合計</t>
    <phoneticPr fontId="3"/>
  </si>
  <si>
    <t>SUBARU前年</t>
    <rPh sb="6" eb="8">
      <t>ゼンネン</t>
    </rPh>
    <phoneticPr fontId="3"/>
  </si>
  <si>
    <t>UX300E</t>
    <phoneticPr fontId="3"/>
  </si>
  <si>
    <t>アルティス</t>
    <phoneticPr fontId="3"/>
  </si>
  <si>
    <t>カローラクロス</t>
    <phoneticPr fontId="3"/>
  </si>
  <si>
    <t>NX250</t>
    <phoneticPr fontId="3"/>
  </si>
  <si>
    <t>NX350</t>
    <phoneticPr fontId="3"/>
  </si>
  <si>
    <t>ハイエースR</t>
    <phoneticPr fontId="3"/>
  </si>
  <si>
    <t>暦年  Calendar year</t>
  </si>
  <si>
    <t>LX600</t>
    <phoneticPr fontId="3"/>
  </si>
  <si>
    <t>NX450h+</t>
    <phoneticPr fontId="3"/>
  </si>
  <si>
    <t>AD</t>
    <phoneticPr fontId="3"/>
  </si>
  <si>
    <t>アリア</t>
    <phoneticPr fontId="3"/>
  </si>
  <si>
    <t>ヤリス</t>
    <phoneticPr fontId="3"/>
  </si>
  <si>
    <t>※「前月分」の修正については「前月計(G)」欄で確認して下さい</t>
    <rPh sb="2" eb="4">
      <t>ゼンゲツ</t>
    </rPh>
    <rPh sb="4" eb="5">
      <t>ブン</t>
    </rPh>
    <rPh sb="7" eb="9">
      <t>シュウセイ</t>
    </rPh>
    <rPh sb="15" eb="17">
      <t>ゼンゲツ</t>
    </rPh>
    <rPh sb="17" eb="18">
      <t>ケイ</t>
    </rPh>
    <rPh sb="22" eb="23">
      <t>ラン</t>
    </rPh>
    <rPh sb="24" eb="26">
      <t>カクニン</t>
    </rPh>
    <rPh sb="28" eb="29">
      <t>クダ</t>
    </rPh>
    <phoneticPr fontId="3"/>
  </si>
  <si>
    <t>ソルテラ</t>
    <phoneticPr fontId="3"/>
  </si>
  <si>
    <t>NX350H</t>
    <phoneticPr fontId="3"/>
  </si>
  <si>
    <t>ＣＸ－６０</t>
    <phoneticPr fontId="3"/>
  </si>
  <si>
    <t>ランディー</t>
    <phoneticPr fontId="3"/>
  </si>
  <si>
    <t>クラウンｸﾛｽｵｰﾊﾞｰ</t>
    <phoneticPr fontId="3"/>
  </si>
  <si>
    <t>タイ・マツダ</t>
    <phoneticPr fontId="3"/>
  </si>
  <si>
    <t>IS500</t>
    <phoneticPr fontId="3"/>
  </si>
  <si>
    <t>ＺＲ－Ｖ</t>
    <phoneticPr fontId="3"/>
  </si>
  <si>
    <t>RX500H</t>
    <phoneticPr fontId="3"/>
  </si>
  <si>
    <t>RX450H+</t>
    <phoneticPr fontId="3"/>
  </si>
  <si>
    <t>RCF</t>
    <phoneticPr fontId="3"/>
  </si>
  <si>
    <t>ＣＸ－３０</t>
    <phoneticPr fontId="3"/>
  </si>
  <si>
    <t>ＣＸ－８</t>
    <phoneticPr fontId="3"/>
  </si>
  <si>
    <t>マツダ３</t>
    <phoneticPr fontId="3"/>
  </si>
  <si>
    <t>マツダ６</t>
    <phoneticPr fontId="3"/>
  </si>
  <si>
    <t>ＭＸ－３０</t>
    <phoneticPr fontId="3"/>
  </si>
  <si>
    <t>ｂＺ４Ｘ</t>
    <phoneticPr fontId="3"/>
  </si>
  <si>
    <t>REX</t>
    <phoneticPr fontId="3"/>
  </si>
  <si>
    <t>クロスレック</t>
    <phoneticPr fontId="3"/>
  </si>
  <si>
    <t>RC350</t>
    <phoneticPr fontId="3"/>
  </si>
  <si>
    <t>中国BYD</t>
    <rPh sb="0" eb="2">
      <t>チュウゴク</t>
    </rPh>
    <phoneticPr fontId="3"/>
  </si>
  <si>
    <t>⓪</t>
    <phoneticPr fontId="3"/>
  </si>
  <si>
    <t>⑧</t>
    <phoneticPr fontId="3"/>
  </si>
  <si>
    <t>⑨</t>
    <phoneticPr fontId="3"/>
  </si>
  <si>
    <t>RZ450e</t>
    <phoneticPr fontId="3"/>
  </si>
  <si>
    <t>ﾀｲ・ホンダ</t>
    <phoneticPr fontId="3"/>
  </si>
  <si>
    <t>米・ホンダ</t>
    <rPh sb="0" eb="1">
      <t>コメ</t>
    </rPh>
    <phoneticPr fontId="3"/>
  </si>
  <si>
    <t>豪・トヨタ</t>
    <rPh sb="0" eb="1">
      <t>ゴウ</t>
    </rPh>
    <phoneticPr fontId="3"/>
  </si>
  <si>
    <t>RX350H</t>
    <phoneticPr fontId="3"/>
  </si>
  <si>
    <t>クラウンスポーツ</t>
    <phoneticPr fontId="3"/>
  </si>
  <si>
    <t>米・ﾆｯｻﾝ</t>
    <rPh sb="0" eb="1">
      <t>コメ</t>
    </rPh>
    <phoneticPr fontId="3"/>
  </si>
  <si>
    <t>2023累計</t>
    <rPh sb="4" eb="6">
      <t>ルイケイ</t>
    </rPh>
    <phoneticPr fontId="3"/>
  </si>
  <si>
    <t>２０２４年</t>
    <rPh sb="4" eb="5">
      <t>ネン</t>
    </rPh>
    <phoneticPr fontId="3"/>
  </si>
  <si>
    <t>RZ300e</t>
    <phoneticPr fontId="3"/>
  </si>
  <si>
    <t>UX300h</t>
    <phoneticPr fontId="3"/>
  </si>
  <si>
    <t>LM500h</t>
    <phoneticPr fontId="3"/>
  </si>
  <si>
    <t>LBX</t>
    <phoneticPr fontId="3"/>
  </si>
  <si>
    <t>HONDA CHN</t>
  </si>
  <si>
    <t>UX200</t>
    <phoneticPr fontId="3"/>
  </si>
  <si>
    <t>RC300</t>
    <phoneticPr fontId="3"/>
  </si>
  <si>
    <t>タイ・三菱</t>
    <rPh sb="3" eb="5">
      <t>ミツビシ</t>
    </rPh>
    <phoneticPr fontId="3"/>
  </si>
  <si>
    <t>HONDA IND</t>
    <phoneticPr fontId="3"/>
  </si>
  <si>
    <t>LC500H</t>
    <phoneticPr fontId="3"/>
  </si>
  <si>
    <t>NSX</t>
    <phoneticPr fontId="3"/>
  </si>
  <si>
    <t>ジムニー</t>
    <phoneticPr fontId="3"/>
  </si>
  <si>
    <t>ミニ</t>
    <phoneticPr fontId="3"/>
  </si>
  <si>
    <t>ＣＸ－８０</t>
    <phoneticPr fontId="3"/>
  </si>
  <si>
    <t>ＲＸ－７</t>
    <phoneticPr fontId="3"/>
  </si>
  <si>
    <t>ランサー</t>
    <phoneticPr fontId="3"/>
  </si>
  <si>
    <t>大型特殊
⑨・0</t>
    <rPh sb="0" eb="2">
      <t>オオガタ</t>
    </rPh>
    <rPh sb="2" eb="4">
      <t>トクシュ</t>
    </rPh>
    <phoneticPr fontId="3"/>
  </si>
  <si>
    <r>
      <t>下段(数字)</t>
    </r>
    <r>
      <rPr>
        <sz val="9"/>
        <rFont val="Meiryo UI"/>
        <family val="3"/>
        <charset val="128"/>
      </rPr>
      <t>・・・・営業用（内数）</t>
    </r>
    <rPh sb="0" eb="2">
      <t>カダン</t>
    </rPh>
    <rPh sb="3" eb="5">
      <t>スウジ</t>
    </rPh>
    <rPh sb="10" eb="13">
      <t>エイギョウヨウ</t>
    </rPh>
    <rPh sb="14" eb="15">
      <t>ウチ</t>
    </rPh>
    <rPh sb="15" eb="16">
      <t>スウ</t>
    </rPh>
    <phoneticPr fontId="3"/>
  </si>
  <si>
    <t>ｲﾝﾄﾞ・ｽｽﾞｷ</t>
    <phoneticPr fontId="3"/>
  </si>
  <si>
    <t>アルファード</t>
    <phoneticPr fontId="3"/>
  </si>
  <si>
    <t>RX450H</t>
    <phoneticPr fontId="3"/>
  </si>
  <si>
    <r>
      <t xml:space="preserve">大型特殊
</t>
    </r>
    <r>
      <rPr>
        <sz val="8"/>
        <rFont val="Meiryo UI"/>
        <family val="3"/>
        <charset val="128"/>
      </rPr>
      <t>⑨・0</t>
    </r>
    <rPh sb="0" eb="2">
      <t>オオガタ</t>
    </rPh>
    <rPh sb="2" eb="4">
      <t>トクシュ</t>
    </rPh>
    <phoneticPr fontId="3"/>
  </si>
  <si>
    <t>年間累計</t>
    <rPh sb="0" eb="2">
      <t>ネンカン</t>
    </rPh>
    <rPh sb="2" eb="4">
      <t>ルイケイ</t>
    </rPh>
    <phoneticPr fontId="3"/>
  </si>
  <si>
    <t>スタリオン</t>
    <phoneticPr fontId="3"/>
  </si>
  <si>
    <t>GX550</t>
    <phoneticPr fontId="3"/>
  </si>
  <si>
    <t>ホンダUK</t>
    <phoneticPr fontId="3"/>
  </si>
  <si>
    <t>クラウンエステート</t>
    <phoneticPr fontId="3"/>
  </si>
  <si>
    <t>LX700H</t>
    <phoneticPr fontId="3"/>
  </si>
  <si>
    <t>S200</t>
    <phoneticPr fontId="3"/>
  </si>
  <si>
    <t>カローラクーペ</t>
    <phoneticPr fontId="3"/>
  </si>
  <si>
    <t>プレリュード</t>
    <phoneticPr fontId="3"/>
  </si>
  <si>
    <t>ｵｰｽﾄﾘｱ・ﾄﾖﾀ</t>
    <phoneticPr fontId="3"/>
  </si>
  <si>
    <t>RZ550e</t>
    <phoneticPr fontId="3"/>
  </si>
  <si>
    <t>２０２６年</t>
    <rPh sb="4" eb="5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</si>
</sst>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\(0.00%\)"/>
    <numFmt numFmtId="177" formatCode="\(0.0%\)"/>
    <numFmt numFmtId="178" formatCode="0.0%"/>
    <numFmt numFmtId="179" formatCode="0.0%_)"/>
    <numFmt numFmtId="180" formatCode="#,##0_)"/>
    <numFmt numFmtId="181" formatCode="\(0\)"/>
    <numFmt numFmtId="182" formatCode="\(0\)_)"/>
    <numFmt numFmtId="183" formatCode="0.00_);[Red]\(0.00\)"/>
    <numFmt numFmtId="184" formatCode="#,##0_ "/>
    <numFmt numFmtId="185" formatCode="0.0"/>
  </numFmts>
  <fonts count="3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6.5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4"/>
      <name val="Meiryo UI"/>
      <family val="3"/>
      <charset val="128"/>
    </font>
    <font>
      <sz val="9"/>
      <name val="Meiryo UI"/>
      <family val="3"/>
      <charset val="128"/>
    </font>
    <font>
      <sz val="11"/>
      <color indexed="10"/>
      <name val="Meiryo UI"/>
      <family val="3"/>
      <charset val="128"/>
    </font>
    <font>
      <sz val="9"/>
      <color indexed="10"/>
      <name val="Meiryo UI"/>
      <family val="3"/>
      <charset val="128"/>
    </font>
    <font>
      <sz val="9"/>
      <color indexed="12"/>
      <name val="Meiryo UI"/>
      <family val="3"/>
      <charset val="128"/>
    </font>
    <font>
      <sz val="11"/>
      <color indexed="12"/>
      <name val="Meiryo UI"/>
      <family val="3"/>
      <charset val="128"/>
    </font>
    <font>
      <sz val="9"/>
      <color indexed="17"/>
      <name val="Meiryo UI"/>
      <family val="3"/>
      <charset val="128"/>
    </font>
    <font>
      <sz val="10"/>
      <color indexed="17"/>
      <name val="Meiryo UI"/>
      <family val="3"/>
      <charset val="128"/>
    </font>
    <font>
      <u/>
      <sz val="14"/>
      <name val="Meiryo UI"/>
      <family val="3"/>
      <charset val="128"/>
    </font>
    <font>
      <sz val="10"/>
      <color indexed="12"/>
      <name val="Meiryo UI"/>
      <family val="3"/>
      <charset val="128"/>
    </font>
    <font>
      <sz val="12"/>
      <name val="Meiryo UI"/>
      <family val="3"/>
      <charset val="128"/>
    </font>
    <font>
      <sz val="12"/>
      <color indexed="10"/>
      <name val="Meiryo UI"/>
      <family val="3"/>
      <charset val="128"/>
    </font>
    <font>
      <sz val="10"/>
      <color indexed="10"/>
      <name val="Meiryo UI"/>
      <family val="3"/>
      <charset val="128"/>
    </font>
    <font>
      <sz val="8"/>
      <name val="Meiryo UI"/>
      <family val="3"/>
      <charset val="128"/>
    </font>
    <font>
      <sz val="7"/>
      <color indexed="12"/>
      <name val="Meiryo UI"/>
      <family val="3"/>
      <charset val="128"/>
    </font>
    <font>
      <sz val="10.5"/>
      <name val="Meiryo UI"/>
      <family val="3"/>
      <charset val="128"/>
    </font>
    <font>
      <sz val="9"/>
      <color rgb="FFFF0000"/>
      <name val="Meiryo UI"/>
      <family val="3"/>
      <charset val="128"/>
    </font>
    <font>
      <b/>
      <sz val="9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10"/>
      </bottom>
      <diagonal/>
    </border>
    <border>
      <left style="hair">
        <color indexed="64"/>
      </left>
      <right style="thin">
        <color indexed="64"/>
      </right>
      <top/>
      <bottom style="thin">
        <color indexed="10"/>
      </bottom>
      <diagonal/>
    </border>
    <border>
      <left/>
      <right style="thin">
        <color indexed="64"/>
      </right>
      <top/>
      <bottom style="thin">
        <color indexed="10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</cellStyleXfs>
  <cellXfs count="403">
    <xf numFmtId="0" fontId="0" fillId="0" borderId="0" xfId="0">
      <alignment vertical="center"/>
    </xf>
    <xf numFmtId="0" fontId="4" fillId="0" borderId="0" xfId="0" applyFont="1" applyProtection="1">
      <alignment vertical="center"/>
      <protection hidden="1"/>
    </xf>
    <xf numFmtId="0" fontId="1" fillId="0" borderId="0" xfId="0" applyFont="1" applyAlignment="1" applyProtection="1">
      <alignment vertical="center" shrinkToFit="1"/>
      <protection hidden="1"/>
    </xf>
    <xf numFmtId="0" fontId="5" fillId="0" borderId="0" xfId="0" applyFont="1" applyAlignment="1" applyProtection="1">
      <alignment vertical="center" shrinkToFit="1"/>
      <protection hidden="1"/>
    </xf>
    <xf numFmtId="0" fontId="6" fillId="0" borderId="0" xfId="0" applyFont="1" applyAlignment="1" applyProtection="1">
      <alignment vertical="center" shrinkToFit="1"/>
      <protection hidden="1"/>
    </xf>
    <xf numFmtId="0" fontId="7" fillId="0" borderId="0" xfId="0" applyFont="1" applyProtection="1">
      <alignment vertical="center"/>
      <protection hidden="1"/>
    </xf>
    <xf numFmtId="0" fontId="1" fillId="0" borderId="8" xfId="0" applyFont="1" applyBorder="1" applyAlignment="1" applyProtection="1">
      <alignment vertical="center" shrinkToFit="1"/>
      <protection hidden="1"/>
    </xf>
    <xf numFmtId="38" fontId="5" fillId="0" borderId="9" xfId="2" applyFont="1" applyFill="1" applyBorder="1" applyAlignment="1" applyProtection="1">
      <alignment vertical="center" shrinkToFit="1"/>
      <protection hidden="1"/>
    </xf>
    <xf numFmtId="0" fontId="10" fillId="0" borderId="0" xfId="0" applyFont="1" applyProtection="1">
      <alignment vertical="center"/>
      <protection hidden="1"/>
    </xf>
    <xf numFmtId="0" fontId="1" fillId="0" borderId="8" xfId="0" applyFont="1" applyBorder="1" applyAlignment="1" applyProtection="1">
      <alignment vertical="center" shrinkToFit="1"/>
      <protection locked="0"/>
    </xf>
    <xf numFmtId="0" fontId="8" fillId="0" borderId="0" xfId="0" applyFont="1" applyAlignment="1" applyProtection="1">
      <alignment vertical="center" shrinkToFit="1"/>
      <protection hidden="1"/>
    </xf>
    <xf numFmtId="49" fontId="9" fillId="0" borderId="0" xfId="0" applyNumberFormat="1" applyFont="1" applyProtection="1">
      <alignment vertical="center"/>
      <protection hidden="1"/>
    </xf>
    <xf numFmtId="38" fontId="5" fillId="0" borderId="0" xfId="2" applyFont="1" applyFill="1" applyAlignment="1" applyProtection="1">
      <alignment vertical="center" shrinkToFit="1"/>
      <protection hidden="1"/>
    </xf>
    <xf numFmtId="0" fontId="1" fillId="0" borderId="0" xfId="0" applyFont="1" applyAlignment="1" applyProtection="1">
      <alignment horizontal="center" vertical="center" shrinkToFit="1"/>
      <protection hidden="1"/>
    </xf>
    <xf numFmtId="0" fontId="1" fillId="0" borderId="0" xfId="0" applyFont="1" applyAlignment="1" applyProtection="1">
      <alignment vertical="center" shrinkToFit="1"/>
      <protection locked="0"/>
    </xf>
    <xf numFmtId="0" fontId="5" fillId="0" borderId="0" xfId="0" applyFont="1" applyProtection="1">
      <alignment vertical="center"/>
      <protection hidden="1"/>
    </xf>
    <xf numFmtId="0" fontId="5" fillId="0" borderId="9" xfId="0" applyFont="1" applyBorder="1" applyAlignment="1" applyProtection="1">
      <alignment vertical="center" shrinkToFit="1"/>
      <protection hidden="1"/>
    </xf>
    <xf numFmtId="3" fontId="5" fillId="0" borderId="9" xfId="0" applyNumberFormat="1" applyFont="1" applyBorder="1" applyAlignment="1" applyProtection="1">
      <alignment vertical="center" shrinkToFit="1"/>
      <protection hidden="1"/>
    </xf>
    <xf numFmtId="0" fontId="0" fillId="0" borderId="8" xfId="0" applyBorder="1" applyAlignment="1" applyProtection="1">
      <alignment vertical="center"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0" fillId="0" borderId="8" xfId="0" applyBorder="1" applyAlignment="1" applyProtection="1">
      <alignment vertical="center" shrinkToFit="1"/>
      <protection locked="0"/>
    </xf>
    <xf numFmtId="0" fontId="15" fillId="0" borderId="8" xfId="0" applyFont="1" applyBorder="1" applyAlignment="1" applyProtection="1">
      <alignment vertical="center" shrinkToFit="1"/>
      <protection hidden="1"/>
    </xf>
    <xf numFmtId="0" fontId="15" fillId="0" borderId="8" xfId="0" applyFont="1" applyBorder="1" applyAlignment="1" applyProtection="1">
      <alignment vertical="center" shrinkToFit="1"/>
      <protection locked="0"/>
    </xf>
    <xf numFmtId="0" fontId="15" fillId="0" borderId="0" xfId="0" applyFont="1" applyAlignment="1" applyProtection="1">
      <alignment vertical="center" shrinkToFit="1"/>
      <protection hidden="1"/>
    </xf>
    <xf numFmtId="38" fontId="5" fillId="0" borderId="0" xfId="2" applyFont="1" applyFill="1" applyBorder="1" applyAlignment="1" applyProtection="1">
      <alignment vertical="center" shrinkToFit="1"/>
      <protection hidden="1"/>
    </xf>
    <xf numFmtId="0" fontId="0" fillId="0" borderId="16" xfId="0" applyBorder="1" applyAlignment="1" applyProtection="1">
      <alignment vertical="center" shrinkToFit="1"/>
      <protection hidden="1"/>
    </xf>
    <xf numFmtId="0" fontId="0" fillId="0" borderId="0" xfId="0" applyAlignment="1" applyProtection="1">
      <alignment vertical="center" shrinkToFit="1"/>
      <protection locked="0"/>
    </xf>
    <xf numFmtId="0" fontId="14" fillId="0" borderId="8" xfId="0" applyFont="1" applyBorder="1" applyAlignment="1" applyProtection="1">
      <alignment vertical="center" shrinkToFit="1"/>
      <protection hidden="1"/>
    </xf>
    <xf numFmtId="0" fontId="0" fillId="0" borderId="16" xfId="0" applyBorder="1" applyAlignment="1" applyProtection="1">
      <alignment vertical="center" shrinkToFit="1"/>
      <protection locked="0"/>
    </xf>
    <xf numFmtId="0" fontId="0" fillId="6" borderId="0" xfId="0" applyFill="1">
      <alignment vertical="center"/>
    </xf>
    <xf numFmtId="0" fontId="15" fillId="6" borderId="8" xfId="0" applyFont="1" applyFill="1" applyBorder="1" applyAlignment="1" applyProtection="1">
      <alignment vertical="center" shrinkToFit="1"/>
      <protection hidden="1"/>
    </xf>
    <xf numFmtId="38" fontId="5" fillId="6" borderId="9" xfId="2" applyFont="1" applyFill="1" applyBorder="1" applyAlignment="1" applyProtection="1">
      <alignment vertical="center" shrinkToFit="1"/>
      <protection hidden="1"/>
    </xf>
    <xf numFmtId="183" fontId="5" fillId="0" borderId="0" xfId="0" applyNumberFormat="1" applyFont="1" applyAlignment="1" applyProtection="1">
      <alignment horizontal="center" vertical="center" shrinkToFit="1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7" fillId="2" borderId="6" xfId="0" applyFont="1" applyFill="1" applyBorder="1" applyAlignment="1" applyProtection="1">
      <alignment horizontal="center" vertical="center" shrinkToFit="1"/>
      <protection hidden="1"/>
    </xf>
    <xf numFmtId="0" fontId="17" fillId="0" borderId="8" xfId="0" applyFont="1" applyBorder="1" applyAlignment="1" applyProtection="1">
      <alignment vertical="center" shrinkToFit="1"/>
      <protection hidden="1"/>
    </xf>
    <xf numFmtId="0" fontId="17" fillId="0" borderId="0" xfId="0" applyFont="1" applyAlignment="1" applyProtection="1">
      <alignment vertical="center" shrinkToFit="1"/>
      <protection hidden="1"/>
    </xf>
    <xf numFmtId="0" fontId="18" fillId="0" borderId="0" xfId="0" applyFont="1" applyAlignment="1" applyProtection="1">
      <alignment vertical="center" shrinkToFit="1"/>
      <protection hidden="1"/>
    </xf>
    <xf numFmtId="0" fontId="17" fillId="0" borderId="0" xfId="0" applyFont="1" applyAlignment="1" applyProtection="1">
      <alignment vertical="center" shrinkToFit="1"/>
      <protection locked="0"/>
    </xf>
    <xf numFmtId="0" fontId="17" fillId="0" borderId="9" xfId="0" applyFont="1" applyBorder="1" applyAlignment="1" applyProtection="1">
      <alignment vertical="center" shrinkToFit="1"/>
      <protection hidden="1"/>
    </xf>
    <xf numFmtId="38" fontId="17" fillId="0" borderId="10" xfId="2" applyFont="1" applyFill="1" applyBorder="1" applyAlignment="1" applyProtection="1">
      <alignment horizontal="center" vertical="center" shrinkToFit="1"/>
      <protection hidden="1"/>
    </xf>
    <xf numFmtId="0" fontId="17" fillId="3" borderId="32" xfId="0" applyFont="1" applyFill="1" applyBorder="1" applyAlignment="1" applyProtection="1">
      <alignment vertical="center" shrinkToFit="1"/>
      <protection hidden="1"/>
    </xf>
    <xf numFmtId="0" fontId="18" fillId="0" borderId="8" xfId="0" applyFont="1" applyBorder="1" applyAlignment="1" applyProtection="1">
      <alignment vertical="center" shrinkToFit="1"/>
      <protection hidden="1"/>
    </xf>
    <xf numFmtId="0" fontId="17" fillId="0" borderId="8" xfId="0" applyFont="1" applyBorder="1" applyAlignment="1" applyProtection="1">
      <alignment vertical="center" shrinkToFit="1"/>
      <protection locked="0"/>
    </xf>
    <xf numFmtId="0" fontId="17" fillId="0" borderId="16" xfId="0" applyFont="1" applyBorder="1" applyAlignment="1" applyProtection="1">
      <alignment horizontal="left" vertical="center" shrinkToFit="1"/>
      <protection hidden="1"/>
    </xf>
    <xf numFmtId="0" fontId="17" fillId="0" borderId="16" xfId="0" applyFont="1" applyBorder="1" applyAlignment="1" applyProtection="1">
      <alignment vertical="center" shrinkToFit="1"/>
      <protection hidden="1"/>
    </xf>
    <xf numFmtId="0" fontId="18" fillId="0" borderId="8" xfId="0" applyFont="1" applyBorder="1" applyAlignment="1" applyProtection="1">
      <alignment vertical="center" shrinkToFit="1"/>
      <protection locked="0"/>
    </xf>
    <xf numFmtId="38" fontId="17" fillId="0" borderId="7" xfId="2" applyFont="1" applyFill="1" applyBorder="1" applyAlignment="1" applyProtection="1">
      <alignment horizontal="center" vertical="center" shrinkToFit="1"/>
      <protection hidden="1"/>
    </xf>
    <xf numFmtId="0" fontId="21" fillId="0" borderId="0" xfId="0" applyFont="1" applyAlignment="1" applyProtection="1">
      <alignment vertical="center" shrinkToFit="1"/>
      <protection hidden="1"/>
    </xf>
    <xf numFmtId="0" fontId="17" fillId="3" borderId="8" xfId="0" applyFont="1" applyFill="1" applyBorder="1" applyAlignment="1" applyProtection="1">
      <alignment vertical="center" shrinkToFit="1"/>
      <protection hidden="1"/>
    </xf>
    <xf numFmtId="0" fontId="17" fillId="4" borderId="20" xfId="0" applyFont="1" applyFill="1" applyBorder="1" applyAlignment="1" applyProtection="1">
      <alignment vertical="center" shrinkToFit="1"/>
      <protection hidden="1"/>
    </xf>
    <xf numFmtId="38" fontId="17" fillId="0" borderId="13" xfId="2" applyFont="1" applyFill="1" applyBorder="1" applyAlignment="1" applyProtection="1">
      <alignment horizontal="center" vertical="center" shrinkToFit="1"/>
      <protection hidden="1"/>
    </xf>
    <xf numFmtId="38" fontId="17" fillId="0" borderId="13" xfId="2" applyFont="1" applyFill="1" applyBorder="1" applyAlignment="1" applyProtection="1">
      <alignment vertical="center" shrinkToFit="1"/>
      <protection hidden="1"/>
    </xf>
    <xf numFmtId="38" fontId="17" fillId="0" borderId="0" xfId="2" applyFont="1" applyFill="1" applyAlignment="1" applyProtection="1">
      <alignment horizontal="right" vertical="center" shrinkToFit="1"/>
      <protection hidden="1"/>
    </xf>
    <xf numFmtId="0" fontId="17" fillId="0" borderId="0" xfId="0" applyFont="1" applyAlignment="1" applyProtection="1">
      <alignment horizontal="center" vertical="center" shrinkToFit="1"/>
      <protection hidden="1"/>
    </xf>
    <xf numFmtId="0" fontId="17" fillId="2" borderId="1" xfId="0" applyFont="1" applyFill="1" applyBorder="1" applyAlignment="1" applyProtection="1">
      <alignment horizontal="right" vertical="center" wrapText="1"/>
      <protection hidden="1"/>
    </xf>
    <xf numFmtId="0" fontId="17" fillId="2" borderId="2" xfId="0" applyFont="1" applyFill="1" applyBorder="1" applyAlignment="1" applyProtection="1">
      <alignment horizontal="center" vertical="center" shrinkToFit="1"/>
      <protection hidden="1"/>
    </xf>
    <xf numFmtId="0" fontId="17" fillId="3" borderId="1" xfId="0" applyFont="1" applyFill="1" applyBorder="1" applyAlignment="1" applyProtection="1">
      <alignment horizontal="right" vertical="center" wrapText="1"/>
      <protection hidden="1"/>
    </xf>
    <xf numFmtId="0" fontId="17" fillId="0" borderId="0" xfId="0" applyFont="1" applyProtection="1">
      <alignment vertical="center"/>
      <protection hidden="1"/>
    </xf>
    <xf numFmtId="0" fontId="17" fillId="2" borderId="3" xfId="0" applyFont="1" applyFill="1" applyBorder="1" applyAlignment="1" applyProtection="1">
      <alignment horizontal="left" vertical="center" wrapText="1"/>
      <protection hidden="1"/>
    </xf>
    <xf numFmtId="0" fontId="17" fillId="2" borderId="4" xfId="0" applyFont="1" applyFill="1" applyBorder="1" applyAlignment="1" applyProtection="1">
      <alignment horizontal="center" vertical="center" shrinkToFit="1"/>
      <protection hidden="1"/>
    </xf>
    <xf numFmtId="0" fontId="17" fillId="2" borderId="5" xfId="0" applyFont="1" applyFill="1" applyBorder="1" applyAlignment="1" applyProtection="1">
      <alignment horizontal="center" vertical="center" shrinkToFit="1"/>
      <protection hidden="1"/>
    </xf>
    <xf numFmtId="0" fontId="17" fillId="3" borderId="3" xfId="0" applyFont="1" applyFill="1" applyBorder="1" applyAlignment="1" applyProtection="1">
      <alignment horizontal="left" vertical="center" wrapText="1"/>
      <protection hidden="1"/>
    </xf>
    <xf numFmtId="0" fontId="17" fillId="2" borderId="7" xfId="0" applyFont="1" applyFill="1" applyBorder="1" applyAlignment="1" applyProtection="1">
      <alignment horizontal="left" vertical="center"/>
      <protection hidden="1"/>
    </xf>
    <xf numFmtId="38" fontId="17" fillId="0" borderId="9" xfId="2" applyFont="1" applyFill="1" applyBorder="1" applyAlignment="1" applyProtection="1">
      <alignment vertical="center" shrinkToFit="1"/>
      <protection hidden="1"/>
    </xf>
    <xf numFmtId="38" fontId="17" fillId="0" borderId="10" xfId="2" applyFont="1" applyFill="1" applyBorder="1" applyAlignment="1" applyProtection="1">
      <alignment vertical="center" shrinkToFit="1"/>
      <protection hidden="1"/>
    </xf>
    <xf numFmtId="0" fontId="17" fillId="3" borderId="7" xfId="0" applyFont="1" applyFill="1" applyBorder="1" applyAlignment="1" applyProtection="1">
      <alignment horizontal="left" vertical="center"/>
      <protection hidden="1"/>
    </xf>
    <xf numFmtId="0" fontId="17" fillId="2" borderId="7" xfId="0" applyFont="1" applyFill="1" applyBorder="1" applyAlignment="1" applyProtection="1">
      <alignment horizontal="right" vertical="center"/>
      <protection hidden="1"/>
    </xf>
    <xf numFmtId="0" fontId="17" fillId="3" borderId="7" xfId="0" applyFont="1" applyFill="1" applyBorder="1" applyAlignment="1" applyProtection="1">
      <alignment horizontal="right" vertical="center"/>
      <protection hidden="1"/>
    </xf>
    <xf numFmtId="0" fontId="17" fillId="2" borderId="7" xfId="0" applyFont="1" applyFill="1" applyBorder="1" applyProtection="1">
      <alignment vertical="center"/>
      <protection hidden="1"/>
    </xf>
    <xf numFmtId="0" fontId="17" fillId="3" borderId="7" xfId="0" applyFont="1" applyFill="1" applyBorder="1" applyProtection="1">
      <alignment vertical="center"/>
      <protection hidden="1"/>
    </xf>
    <xf numFmtId="49" fontId="17" fillId="2" borderId="7" xfId="0" applyNumberFormat="1" applyFont="1" applyFill="1" applyBorder="1" applyAlignment="1" applyProtection="1">
      <alignment horizontal="center" vertical="center"/>
      <protection hidden="1"/>
    </xf>
    <xf numFmtId="49" fontId="17" fillId="3" borderId="7" xfId="0" applyNumberFormat="1" applyFont="1" applyFill="1" applyBorder="1" applyAlignment="1" applyProtection="1">
      <alignment horizontal="center" vertical="center"/>
      <protection hidden="1"/>
    </xf>
    <xf numFmtId="0" fontId="17" fillId="2" borderId="7" xfId="0" applyFont="1" applyFill="1" applyBorder="1" applyAlignment="1" applyProtection="1">
      <alignment horizontal="center" vertical="center"/>
      <protection hidden="1"/>
    </xf>
    <xf numFmtId="0" fontId="17" fillId="3" borderId="7" xfId="0" applyFont="1" applyFill="1" applyBorder="1" applyAlignment="1" applyProtection="1">
      <alignment horizontal="center" vertical="center"/>
      <protection hidden="1"/>
    </xf>
    <xf numFmtId="49" fontId="17" fillId="2" borderId="7" xfId="0" applyNumberFormat="1" applyFont="1" applyFill="1" applyBorder="1" applyProtection="1">
      <alignment vertical="center"/>
      <protection hidden="1"/>
    </xf>
    <xf numFmtId="49" fontId="17" fillId="3" borderId="7" xfId="0" applyNumberFormat="1" applyFont="1" applyFill="1" applyBorder="1" applyProtection="1">
      <alignment vertical="center"/>
      <protection hidden="1"/>
    </xf>
    <xf numFmtId="38" fontId="17" fillId="4" borderId="10" xfId="2" applyFont="1" applyFill="1" applyBorder="1" applyAlignment="1" applyProtection="1">
      <alignment vertical="center" shrinkToFit="1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177" fontId="17" fillId="0" borderId="10" xfId="2" applyNumberFormat="1" applyFont="1" applyFill="1" applyBorder="1" applyAlignment="1" applyProtection="1">
      <alignment vertical="center" shrinkToFit="1"/>
      <protection hidden="1"/>
    </xf>
    <xf numFmtId="49" fontId="21" fillId="2" borderId="11" xfId="0" applyNumberFormat="1" applyFont="1" applyFill="1" applyBorder="1" applyAlignment="1" applyProtection="1">
      <alignment horizontal="center" vertical="center"/>
      <protection hidden="1"/>
    </xf>
    <xf numFmtId="38" fontId="17" fillId="3" borderId="33" xfId="2" applyFont="1" applyFill="1" applyBorder="1" applyAlignment="1" applyProtection="1">
      <alignment vertical="center" shrinkToFit="1"/>
      <protection hidden="1"/>
    </xf>
    <xf numFmtId="38" fontId="17" fillId="3" borderId="34" xfId="2" applyFont="1" applyFill="1" applyBorder="1" applyAlignment="1" applyProtection="1">
      <alignment vertical="center" shrinkToFit="1"/>
      <protection hidden="1"/>
    </xf>
    <xf numFmtId="49" fontId="21" fillId="3" borderId="11" xfId="0" applyNumberFormat="1" applyFont="1" applyFill="1" applyBorder="1" applyAlignment="1" applyProtection="1">
      <alignment horizontal="center" vertical="center"/>
      <protection hidden="1"/>
    </xf>
    <xf numFmtId="0" fontId="21" fillId="0" borderId="0" xfId="0" applyFont="1" applyProtection="1">
      <alignment vertical="center"/>
      <protection hidden="1"/>
    </xf>
    <xf numFmtId="49" fontId="21" fillId="2" borderId="7" xfId="0" applyNumberFormat="1" applyFont="1" applyFill="1" applyBorder="1" applyAlignment="1" applyProtection="1">
      <alignment horizontal="center" vertical="center"/>
      <protection hidden="1"/>
    </xf>
    <xf numFmtId="49" fontId="21" fillId="3" borderId="7" xfId="0" applyNumberFormat="1" applyFont="1" applyFill="1" applyBorder="1" applyAlignment="1" applyProtection="1">
      <alignment horizontal="center" vertical="center"/>
      <protection hidden="1"/>
    </xf>
    <xf numFmtId="38" fontId="17" fillId="0" borderId="0" xfId="2" applyFont="1" applyFill="1" applyBorder="1" applyAlignment="1" applyProtection="1">
      <alignment vertical="center" shrinkToFit="1"/>
      <protection hidden="1"/>
    </xf>
    <xf numFmtId="0" fontId="17" fillId="0" borderId="65" xfId="0" applyFont="1" applyBorder="1" applyAlignment="1" applyProtection="1">
      <alignment vertical="center" shrinkToFit="1"/>
      <protection hidden="1"/>
    </xf>
    <xf numFmtId="0" fontId="17" fillId="0" borderId="7" xfId="0" applyFont="1" applyBorder="1" applyProtection="1">
      <alignment vertical="center"/>
      <protection hidden="1"/>
    </xf>
    <xf numFmtId="0" fontId="17" fillId="0" borderId="8" xfId="0" applyFont="1" applyBorder="1" applyProtection="1">
      <alignment vertical="center"/>
      <protection hidden="1"/>
    </xf>
    <xf numFmtId="3" fontId="17" fillId="0" borderId="9" xfId="0" applyNumberFormat="1" applyFont="1" applyBorder="1" applyAlignment="1" applyProtection="1">
      <alignment vertical="center" shrinkToFit="1"/>
      <protection hidden="1"/>
    </xf>
    <xf numFmtId="38" fontId="17" fillId="3" borderId="9" xfId="2" applyFont="1" applyFill="1" applyBorder="1" applyAlignment="1" applyProtection="1">
      <alignment vertical="center" shrinkToFit="1"/>
      <protection hidden="1"/>
    </xf>
    <xf numFmtId="38" fontId="17" fillId="3" borderId="10" xfId="2" applyFont="1" applyFill="1" applyBorder="1" applyAlignment="1" applyProtection="1">
      <alignment vertical="center" shrinkToFit="1"/>
      <protection hidden="1"/>
    </xf>
    <xf numFmtId="49" fontId="21" fillId="2" borderId="12" xfId="0" applyNumberFormat="1" applyFont="1" applyFill="1" applyBorder="1" applyAlignment="1" applyProtection="1">
      <alignment horizontal="center" vertical="center" shrinkToFit="1"/>
      <protection hidden="1"/>
    </xf>
    <xf numFmtId="38" fontId="17" fillId="4" borderId="5" xfId="2" applyFont="1" applyFill="1" applyBorder="1" applyAlignment="1" applyProtection="1">
      <alignment vertical="center" shrinkToFit="1"/>
      <protection hidden="1"/>
    </xf>
    <xf numFmtId="38" fontId="17" fillId="4" borderId="12" xfId="2" applyFont="1" applyFill="1" applyBorder="1" applyAlignment="1" applyProtection="1">
      <alignment vertical="center" shrinkToFit="1"/>
      <protection hidden="1"/>
    </xf>
    <xf numFmtId="49" fontId="21" fillId="3" borderId="1" xfId="0" applyNumberFormat="1" applyFont="1" applyFill="1" applyBorder="1" applyAlignment="1" applyProtection="1">
      <alignment horizontal="center" vertical="center" shrinkToFit="1"/>
      <protection hidden="1"/>
    </xf>
    <xf numFmtId="49" fontId="21" fillId="0" borderId="0" xfId="0" applyNumberFormat="1" applyFont="1" applyAlignment="1" applyProtection="1">
      <alignment horizontal="center" vertical="center" shrinkToFit="1"/>
      <protection hidden="1"/>
    </xf>
    <xf numFmtId="0" fontId="17" fillId="2" borderId="13" xfId="0" applyFont="1" applyFill="1" applyBorder="1" applyAlignment="1" applyProtection="1">
      <alignment horizontal="center" vertical="center" shrinkToFit="1"/>
      <protection hidden="1"/>
    </xf>
    <xf numFmtId="38" fontId="17" fillId="0" borderId="14" xfId="2" applyFont="1" applyFill="1" applyBorder="1" applyAlignment="1" applyProtection="1">
      <alignment vertical="center" shrinkToFit="1"/>
      <protection hidden="1"/>
    </xf>
    <xf numFmtId="38" fontId="17" fillId="0" borderId="1" xfId="2" applyFont="1" applyFill="1" applyBorder="1" applyAlignment="1" applyProtection="1">
      <alignment horizontal="right" vertical="center" shrinkToFit="1"/>
      <protection hidden="1"/>
    </xf>
    <xf numFmtId="0" fontId="17" fillId="3" borderId="7" xfId="0" applyFont="1" applyFill="1" applyBorder="1" applyAlignment="1" applyProtection="1">
      <alignment horizontal="center" vertical="center" shrinkToFit="1"/>
      <protection hidden="1"/>
    </xf>
    <xf numFmtId="0" fontId="24" fillId="2" borderId="4" xfId="0" applyFont="1" applyFill="1" applyBorder="1" applyAlignment="1" applyProtection="1">
      <alignment horizontal="center" vertical="center" shrinkToFit="1"/>
      <protection hidden="1"/>
    </xf>
    <xf numFmtId="178" fontId="17" fillId="5" borderId="3" xfId="0" applyNumberFormat="1" applyFont="1" applyFill="1" applyBorder="1" applyAlignment="1" applyProtection="1">
      <alignment horizontal="right" vertical="center" shrinkToFit="1"/>
      <protection hidden="1"/>
    </xf>
    <xf numFmtId="0" fontId="24" fillId="3" borderId="7" xfId="0" applyFont="1" applyFill="1" applyBorder="1" applyAlignment="1" applyProtection="1">
      <alignment horizontal="center" vertical="center" shrinkToFit="1"/>
      <protection hidden="1"/>
    </xf>
    <xf numFmtId="177" fontId="17" fillId="0" borderId="19" xfId="2" applyNumberFormat="1" applyFont="1" applyFill="1" applyBorder="1" applyAlignment="1" applyProtection="1">
      <alignment vertical="center" shrinkToFit="1"/>
      <protection hidden="1"/>
    </xf>
    <xf numFmtId="49" fontId="21" fillId="3" borderId="12" xfId="0" applyNumberFormat="1" applyFont="1" applyFill="1" applyBorder="1" applyAlignment="1" applyProtection="1">
      <alignment horizontal="center" vertical="center" shrinkToFit="1"/>
      <protection hidden="1"/>
    </xf>
    <xf numFmtId="49" fontId="17" fillId="0" borderId="0" xfId="0" applyNumberFormat="1" applyFont="1" applyProtection="1">
      <alignment vertical="center"/>
      <protection hidden="1"/>
    </xf>
    <xf numFmtId="38" fontId="17" fillId="0" borderId="0" xfId="2" applyFont="1" applyFill="1" applyAlignment="1" applyProtection="1">
      <alignment vertical="center" shrinkToFit="1"/>
      <protection hidden="1"/>
    </xf>
    <xf numFmtId="38" fontId="21" fillId="0" borderId="0" xfId="2" applyFont="1" applyFill="1" applyAlignment="1" applyProtection="1">
      <alignment vertical="center" shrinkToFit="1"/>
      <protection hidden="1"/>
    </xf>
    <xf numFmtId="0" fontId="19" fillId="0" borderId="0" xfId="0" applyFont="1" applyProtection="1">
      <alignment vertical="center"/>
      <protection hidden="1"/>
    </xf>
    <xf numFmtId="0" fontId="20" fillId="0" borderId="0" xfId="0" applyFont="1" applyProtection="1">
      <alignment vertical="center"/>
      <protection locked="0" hidden="1"/>
    </xf>
    <xf numFmtId="0" fontId="20" fillId="0" borderId="0" xfId="0" applyFont="1" applyAlignment="1" applyProtection="1">
      <alignment horizontal="right" vertical="center"/>
      <protection locked="0" hidden="1"/>
    </xf>
    <xf numFmtId="0" fontId="20" fillId="2" borderId="13" xfId="0" applyFont="1" applyFill="1" applyBorder="1" applyAlignment="1" applyProtection="1">
      <alignment horizontal="right" vertical="center"/>
      <protection locked="0" hidden="1"/>
    </xf>
    <xf numFmtId="0" fontId="20" fillId="2" borderId="2" xfId="0" applyFont="1" applyFill="1" applyBorder="1" applyAlignment="1" applyProtection="1">
      <alignment horizontal="center" vertical="center"/>
      <protection locked="0" hidden="1"/>
    </xf>
    <xf numFmtId="0" fontId="20" fillId="2" borderId="17" xfId="0" applyFont="1" applyFill="1" applyBorder="1" applyAlignment="1" applyProtection="1">
      <alignment horizontal="center" vertical="center"/>
      <protection locked="0" hidden="1"/>
    </xf>
    <xf numFmtId="0" fontId="20" fillId="2" borderId="4" xfId="0" applyFont="1" applyFill="1" applyBorder="1" applyProtection="1">
      <alignment vertical="center"/>
      <protection locked="0" hidden="1"/>
    </xf>
    <xf numFmtId="0" fontId="20" fillId="2" borderId="6" xfId="0" applyFont="1" applyFill="1" applyBorder="1" applyProtection="1">
      <alignment vertical="center"/>
      <protection locked="0" hidden="1"/>
    </xf>
    <xf numFmtId="49" fontId="23" fillId="2" borderId="18" xfId="0" applyNumberFormat="1" applyFont="1" applyFill="1" applyBorder="1" applyAlignment="1" applyProtection="1">
      <alignment horizontal="center" vertical="center"/>
      <protection locked="0" hidden="1"/>
    </xf>
    <xf numFmtId="49" fontId="20" fillId="2" borderId="19" xfId="0" applyNumberFormat="1" applyFont="1" applyFill="1" applyBorder="1" applyAlignment="1" applyProtection="1">
      <alignment horizontal="center" vertical="center"/>
      <protection locked="0" hidden="1"/>
    </xf>
    <xf numFmtId="49" fontId="25" fillId="2" borderId="12" xfId="0" applyNumberFormat="1" applyFont="1" applyFill="1" applyBorder="1" applyAlignment="1" applyProtection="1">
      <alignment horizontal="center" vertical="center"/>
      <protection locked="0" hidden="1"/>
    </xf>
    <xf numFmtId="49" fontId="20" fillId="2" borderId="20" xfId="0" applyNumberFormat="1" applyFont="1" applyFill="1" applyBorder="1" applyAlignment="1" applyProtection="1">
      <alignment horizontal="center" vertical="center"/>
      <protection locked="0" hidden="1"/>
    </xf>
    <xf numFmtId="49" fontId="20" fillId="2" borderId="12" xfId="0" applyNumberFormat="1" applyFont="1" applyFill="1" applyBorder="1" applyAlignment="1" applyProtection="1">
      <alignment horizontal="center" vertical="center"/>
      <protection locked="0" hidden="1"/>
    </xf>
    <xf numFmtId="0" fontId="20" fillId="0" borderId="14" xfId="0" applyFont="1" applyBorder="1" applyAlignment="1" applyProtection="1">
      <alignment horizontal="center" vertical="center" shrinkToFit="1"/>
      <protection locked="0" hidden="1"/>
    </xf>
    <xf numFmtId="0" fontId="20" fillId="0" borderId="9" xfId="0" applyFont="1" applyBorder="1" applyAlignment="1" applyProtection="1">
      <alignment horizontal="center" vertical="center" shrinkToFit="1"/>
      <protection locked="0" hidden="1"/>
    </xf>
    <xf numFmtId="0" fontId="20" fillId="0" borderId="36" xfId="0" applyFont="1" applyBorder="1" applyAlignment="1" applyProtection="1">
      <alignment horizontal="center" vertical="center" shrinkToFit="1"/>
      <protection locked="0" hidden="1"/>
    </xf>
    <xf numFmtId="0" fontId="20" fillId="0" borderId="38" xfId="0" applyFont="1" applyBorder="1" applyAlignment="1" applyProtection="1">
      <alignment horizontal="center" vertical="center" shrinkToFit="1"/>
      <protection locked="0" hidden="1"/>
    </xf>
    <xf numFmtId="0" fontId="20" fillId="0" borderId="42" xfId="0" applyFont="1" applyBorder="1" applyAlignment="1" applyProtection="1">
      <alignment horizontal="center" vertical="center" shrinkToFit="1"/>
      <protection locked="0" hidden="1"/>
    </xf>
    <xf numFmtId="0" fontId="20" fillId="0" borderId="21" xfId="0" applyFont="1" applyBorder="1" applyAlignment="1" applyProtection="1">
      <alignment horizontal="center" vertical="center" shrinkToFit="1"/>
      <protection locked="0" hidden="1"/>
    </xf>
    <xf numFmtId="0" fontId="20" fillId="3" borderId="24" xfId="0" applyFont="1" applyFill="1" applyBorder="1" applyAlignment="1" applyProtection="1">
      <alignment horizontal="center" vertical="center" shrinkToFit="1"/>
      <protection locked="0" hidden="1"/>
    </xf>
    <xf numFmtId="0" fontId="20" fillId="0" borderId="0" xfId="0" applyFont="1" applyAlignment="1" applyProtection="1">
      <alignment horizontal="left" vertical="center" indent="1"/>
      <protection locked="0" hidden="1"/>
    </xf>
    <xf numFmtId="0" fontId="23" fillId="0" borderId="0" xfId="0" applyFont="1" applyProtection="1">
      <alignment vertical="center"/>
      <protection locked="0" hidden="1"/>
    </xf>
    <xf numFmtId="0" fontId="16" fillId="0" borderId="39" xfId="0" applyFont="1" applyBorder="1" applyAlignment="1" applyProtection="1">
      <alignment horizontal="left" vertical="center"/>
      <protection locked="0" hidden="1"/>
    </xf>
    <xf numFmtId="0" fontId="16" fillId="0" borderId="8" xfId="0" applyFont="1" applyBorder="1" applyAlignment="1" applyProtection="1">
      <alignment horizontal="left" vertical="top"/>
      <protection locked="0" hidden="1"/>
    </xf>
    <xf numFmtId="185" fontId="26" fillId="0" borderId="4" xfId="0" applyNumberFormat="1" applyFont="1" applyBorder="1" applyAlignment="1" applyProtection="1">
      <alignment horizontal="right" vertical="center"/>
      <protection hidden="1"/>
    </xf>
    <xf numFmtId="185" fontId="26" fillId="0" borderId="27" xfId="0" applyNumberFormat="1" applyFont="1" applyBorder="1" applyAlignment="1" applyProtection="1">
      <alignment horizontal="right" vertical="center"/>
      <protection hidden="1"/>
    </xf>
    <xf numFmtId="185" fontId="26" fillId="0" borderId="30" xfId="0" applyNumberFormat="1" applyFont="1" applyBorder="1" applyAlignment="1" applyProtection="1">
      <alignment horizontal="right" vertical="center"/>
      <protection hidden="1"/>
    </xf>
    <xf numFmtId="185" fontId="26" fillId="0" borderId="31" xfId="0" applyNumberFormat="1" applyFont="1" applyBorder="1" applyAlignment="1" applyProtection="1">
      <alignment horizontal="right" vertical="center"/>
      <protection hidden="1"/>
    </xf>
    <xf numFmtId="180" fontId="16" fillId="0" borderId="13" xfId="2" applyNumberFormat="1" applyFont="1" applyFill="1" applyBorder="1" applyProtection="1">
      <alignment vertical="center"/>
      <protection locked="0" hidden="1"/>
    </xf>
    <xf numFmtId="180" fontId="16" fillId="0" borderId="17" xfId="2" applyNumberFormat="1" applyFont="1" applyFill="1" applyBorder="1" applyProtection="1">
      <alignment vertical="center"/>
      <protection locked="0" hidden="1"/>
    </xf>
    <xf numFmtId="180" fontId="16" fillId="0" borderId="28" xfId="2" applyNumberFormat="1" applyFont="1" applyFill="1" applyBorder="1" applyProtection="1">
      <alignment vertical="center"/>
      <protection hidden="1"/>
    </xf>
    <xf numFmtId="180" fontId="16" fillId="0" borderId="13" xfId="2" applyNumberFormat="1" applyFont="1" applyFill="1" applyBorder="1" applyAlignment="1" applyProtection="1">
      <alignment horizontal="right" vertical="center"/>
      <protection locked="0" hidden="1"/>
    </xf>
    <xf numFmtId="182" fontId="28" fillId="0" borderId="35" xfId="2" applyNumberFormat="1" applyFont="1" applyFill="1" applyBorder="1" applyProtection="1">
      <alignment vertical="center"/>
      <protection locked="0" hidden="1"/>
    </xf>
    <xf numFmtId="182" fontId="28" fillId="0" borderId="15" xfId="2" applyNumberFormat="1" applyFont="1" applyFill="1" applyBorder="1" applyProtection="1">
      <alignment vertical="center"/>
      <protection locked="0" hidden="1"/>
    </xf>
    <xf numFmtId="182" fontId="28" fillId="0" borderId="29" xfId="2" applyNumberFormat="1" applyFont="1" applyFill="1" applyBorder="1" applyProtection="1">
      <alignment vertical="center"/>
      <protection hidden="1"/>
    </xf>
    <xf numFmtId="180" fontId="16" fillId="0" borderId="8" xfId="2" applyNumberFormat="1" applyFont="1" applyFill="1" applyBorder="1" applyProtection="1">
      <alignment vertical="center"/>
      <protection locked="0" hidden="1"/>
    </xf>
    <xf numFmtId="180" fontId="16" fillId="0" borderId="0" xfId="2" applyNumberFormat="1" applyFont="1" applyFill="1" applyBorder="1" applyProtection="1">
      <alignment vertical="center"/>
      <protection locked="0" hidden="1"/>
    </xf>
    <xf numFmtId="180" fontId="16" fillId="0" borderId="37" xfId="2" applyNumberFormat="1" applyFont="1" applyFill="1" applyBorder="1" applyProtection="1">
      <alignment vertical="center"/>
      <protection hidden="1"/>
    </xf>
    <xf numFmtId="180" fontId="16" fillId="0" borderId="39" xfId="2" applyNumberFormat="1" applyFont="1" applyFill="1" applyBorder="1" applyProtection="1">
      <alignment vertical="center"/>
      <protection locked="0" hidden="1"/>
    </xf>
    <xf numFmtId="180" fontId="16" fillId="0" borderId="40" xfId="2" applyNumberFormat="1" applyFont="1" applyFill="1" applyBorder="1" applyProtection="1">
      <alignment vertical="center"/>
      <protection locked="0" hidden="1"/>
    </xf>
    <xf numFmtId="180" fontId="16" fillId="0" borderId="41" xfId="2" applyNumberFormat="1" applyFont="1" applyFill="1" applyBorder="1" applyProtection="1">
      <alignment vertical="center"/>
      <protection hidden="1"/>
    </xf>
    <xf numFmtId="182" fontId="28" fillId="0" borderId="4" xfId="2" applyNumberFormat="1" applyFont="1" applyFill="1" applyBorder="1" applyProtection="1">
      <alignment vertical="center"/>
      <protection locked="0" hidden="1"/>
    </xf>
    <xf numFmtId="182" fontId="28" fillId="0" borderId="18" xfId="2" applyNumberFormat="1" applyFont="1" applyFill="1" applyBorder="1" applyProtection="1">
      <alignment vertical="center"/>
      <protection locked="0" hidden="1"/>
    </xf>
    <xf numFmtId="182" fontId="28" fillId="0" borderId="27" xfId="2" applyNumberFormat="1" applyFont="1" applyFill="1" applyBorder="1" applyProtection="1">
      <alignment vertical="center"/>
      <protection hidden="1"/>
    </xf>
    <xf numFmtId="180" fontId="16" fillId="0" borderId="8" xfId="2" applyNumberFormat="1" applyFont="1" applyFill="1" applyBorder="1" applyAlignment="1" applyProtection="1">
      <alignment horizontal="right" vertical="center"/>
      <protection locked="0" hidden="1"/>
    </xf>
    <xf numFmtId="181" fontId="28" fillId="0" borderId="29" xfId="2" applyNumberFormat="1" applyFont="1" applyFill="1" applyBorder="1" applyProtection="1">
      <alignment vertical="center"/>
      <protection hidden="1"/>
    </xf>
    <xf numFmtId="184" fontId="16" fillId="0" borderId="8" xfId="2" applyNumberFormat="1" applyFont="1" applyFill="1" applyBorder="1" applyProtection="1">
      <alignment vertical="center"/>
      <protection locked="0" hidden="1"/>
    </xf>
    <xf numFmtId="184" fontId="16" fillId="0" borderId="43" xfId="2" applyNumberFormat="1" applyFont="1" applyFill="1" applyBorder="1" applyProtection="1">
      <alignment vertical="center"/>
      <protection locked="0" hidden="1"/>
    </xf>
    <xf numFmtId="184" fontId="16" fillId="0" borderId="0" xfId="2" applyNumberFormat="1" applyFont="1" applyFill="1" applyBorder="1" applyProtection="1">
      <alignment vertical="center"/>
      <protection hidden="1"/>
    </xf>
    <xf numFmtId="182" fontId="28" fillId="0" borderId="8" xfId="2" applyNumberFormat="1" applyFont="1" applyFill="1" applyBorder="1" applyProtection="1">
      <alignment vertical="center"/>
      <protection locked="0" hidden="1"/>
    </xf>
    <xf numFmtId="182" fontId="28" fillId="0" borderId="0" xfId="2" applyNumberFormat="1" applyFont="1" applyFill="1" applyBorder="1" applyProtection="1">
      <alignment vertical="center"/>
      <protection locked="0" hidden="1"/>
    </xf>
    <xf numFmtId="182" fontId="28" fillId="0" borderId="37" xfId="2" applyNumberFormat="1" applyFont="1" applyFill="1" applyBorder="1" applyProtection="1">
      <alignment vertical="center"/>
      <protection hidden="1"/>
    </xf>
    <xf numFmtId="180" fontId="16" fillId="0" borderId="22" xfId="2" applyNumberFormat="1" applyFont="1" applyFill="1" applyBorder="1" applyProtection="1">
      <alignment vertical="center"/>
      <protection locked="0" hidden="1"/>
    </xf>
    <xf numFmtId="180" fontId="16" fillId="0" borderId="23" xfId="2" applyNumberFormat="1" applyFont="1" applyFill="1" applyBorder="1" applyProtection="1">
      <alignment vertical="center"/>
      <protection hidden="1"/>
    </xf>
    <xf numFmtId="182" fontId="28" fillId="3" borderId="25" xfId="2" applyNumberFormat="1" applyFont="1" applyFill="1" applyBorder="1" applyProtection="1">
      <alignment vertical="center"/>
      <protection locked="0" hidden="1"/>
    </xf>
    <xf numFmtId="182" fontId="28" fillId="3" borderId="26" xfId="2" applyNumberFormat="1" applyFont="1" applyFill="1" applyBorder="1" applyProtection="1">
      <alignment vertical="center"/>
      <protection hidden="1"/>
    </xf>
    <xf numFmtId="180" fontId="16" fillId="0" borderId="0" xfId="2" applyNumberFormat="1" applyFont="1" applyFill="1" applyBorder="1" applyAlignment="1" applyProtection="1">
      <alignment horizontal="right" vertical="center"/>
      <protection locked="0" hidden="1"/>
    </xf>
    <xf numFmtId="180" fontId="16" fillId="0" borderId="23" xfId="2" applyNumberFormat="1" applyFont="1" applyFill="1" applyBorder="1" applyAlignment="1" applyProtection="1">
      <alignment horizontal="right" vertical="center"/>
      <protection hidden="1"/>
    </xf>
    <xf numFmtId="180" fontId="16" fillId="0" borderId="10" xfId="0" applyNumberFormat="1" applyFont="1" applyBorder="1" applyProtection="1">
      <alignment vertical="center"/>
      <protection locked="0" hidden="1"/>
    </xf>
    <xf numFmtId="0" fontId="28" fillId="0" borderId="7" xfId="0" applyFont="1" applyBorder="1" applyProtection="1">
      <alignment vertical="center"/>
      <protection locked="0" hidden="1"/>
    </xf>
    <xf numFmtId="0" fontId="16" fillId="0" borderId="8" xfId="0" applyFont="1" applyBorder="1" applyProtection="1">
      <alignment vertical="center"/>
      <protection locked="0" hidden="1"/>
    </xf>
    <xf numFmtId="180" fontId="16" fillId="0" borderId="7" xfId="2" applyNumberFormat="1" applyFont="1" applyBorder="1" applyProtection="1">
      <alignment vertical="center"/>
      <protection locked="0" hidden="1"/>
    </xf>
    <xf numFmtId="0" fontId="28" fillId="0" borderId="10" xfId="0" applyFont="1" applyBorder="1" applyProtection="1">
      <alignment vertical="center"/>
      <protection locked="0" hidden="1"/>
    </xf>
    <xf numFmtId="0" fontId="28" fillId="0" borderId="6" xfId="0" applyFont="1" applyBorder="1" applyProtection="1">
      <alignment vertical="center"/>
      <protection locked="0" hidden="1"/>
    </xf>
    <xf numFmtId="0" fontId="28" fillId="0" borderId="3" xfId="0" applyFont="1" applyBorder="1" applyProtection="1">
      <alignment vertical="center"/>
      <protection locked="0" hidden="1"/>
    </xf>
    <xf numFmtId="38" fontId="28" fillId="0" borderId="4" xfId="2" applyFont="1" applyFill="1" applyBorder="1" applyProtection="1">
      <alignment vertical="center"/>
      <protection locked="0" hidden="1"/>
    </xf>
    <xf numFmtId="0" fontId="16" fillId="0" borderId="3" xfId="0" applyFont="1" applyBorder="1" applyProtection="1">
      <alignment vertical="center"/>
      <protection locked="0" hidden="1"/>
    </xf>
    <xf numFmtId="180" fontId="16" fillId="0" borderId="17" xfId="2" applyNumberFormat="1" applyFont="1" applyFill="1" applyBorder="1" applyAlignment="1" applyProtection="1">
      <alignment horizontal="right" vertical="center"/>
      <protection locked="0" hidden="1"/>
    </xf>
    <xf numFmtId="180" fontId="16" fillId="0" borderId="28" xfId="2" applyNumberFormat="1" applyFont="1" applyFill="1" applyBorder="1" applyAlignment="1" applyProtection="1">
      <alignment horizontal="right" vertical="center"/>
      <protection hidden="1"/>
    </xf>
    <xf numFmtId="180" fontId="16" fillId="0" borderId="2" xfId="0" applyNumberFormat="1" applyFont="1" applyBorder="1" applyProtection="1">
      <alignment vertical="center"/>
      <protection locked="0" hidden="1"/>
    </xf>
    <xf numFmtId="0" fontId="28" fillId="0" borderId="1" xfId="0" applyFont="1" applyBorder="1" applyProtection="1">
      <alignment vertical="center"/>
      <protection locked="0" hidden="1"/>
    </xf>
    <xf numFmtId="0" fontId="16" fillId="0" borderId="13" xfId="0" applyFont="1" applyBorder="1" applyProtection="1">
      <alignment vertical="center"/>
      <protection locked="0" hidden="1"/>
    </xf>
    <xf numFmtId="0" fontId="16" fillId="0" borderId="1" xfId="0" applyFont="1" applyBorder="1" applyProtection="1">
      <alignment vertical="center"/>
      <protection locked="0" hidden="1"/>
    </xf>
    <xf numFmtId="0" fontId="28" fillId="0" borderId="2" xfId="0" applyFont="1" applyBorder="1" applyProtection="1">
      <alignment vertical="center"/>
      <protection locked="0" hidden="1"/>
    </xf>
    <xf numFmtId="0" fontId="16" fillId="0" borderId="6" xfId="0" applyFont="1" applyBorder="1" applyProtection="1">
      <alignment vertical="center"/>
      <protection locked="0" hidden="1"/>
    </xf>
    <xf numFmtId="0" fontId="16" fillId="0" borderId="4" xfId="0" applyFont="1" applyBorder="1" applyProtection="1">
      <alignment vertical="center"/>
      <protection locked="0" hidden="1"/>
    </xf>
    <xf numFmtId="180" fontId="16" fillId="0" borderId="13" xfId="0" applyNumberFormat="1" applyFont="1" applyBorder="1" applyAlignment="1" applyProtection="1">
      <alignment horizontal="right" vertical="center"/>
      <protection locked="0" hidden="1"/>
    </xf>
    <xf numFmtId="0" fontId="16" fillId="0" borderId="2" xfId="0" applyFont="1" applyBorder="1" applyProtection="1">
      <alignment vertical="center"/>
      <protection locked="0" hidden="1"/>
    </xf>
    <xf numFmtId="180" fontId="16" fillId="0" borderId="29" xfId="2" applyNumberFormat="1" applyFont="1" applyFill="1" applyBorder="1" applyAlignment="1" applyProtection="1">
      <alignment horizontal="right" vertical="center"/>
      <protection hidden="1"/>
    </xf>
    <xf numFmtId="0" fontId="16" fillId="0" borderId="10" xfId="0" applyFont="1" applyBorder="1" applyProtection="1">
      <alignment vertical="center"/>
      <protection locked="0" hidden="1"/>
    </xf>
    <xf numFmtId="0" fontId="16" fillId="0" borderId="7" xfId="0" applyFont="1" applyBorder="1" applyProtection="1">
      <alignment vertical="center"/>
      <protection locked="0" hidden="1"/>
    </xf>
    <xf numFmtId="0" fontId="29" fillId="0" borderId="0" xfId="0" applyFont="1" applyAlignment="1" applyProtection="1">
      <alignment vertical="center" shrinkToFit="1"/>
      <protection hidden="1"/>
    </xf>
    <xf numFmtId="0" fontId="30" fillId="0" borderId="0" xfId="0" applyFont="1" applyAlignment="1" applyProtection="1">
      <alignment vertical="center" shrinkToFit="1"/>
      <protection hidden="1"/>
    </xf>
    <xf numFmtId="0" fontId="16" fillId="0" borderId="0" xfId="0" applyFont="1" applyProtection="1">
      <alignment vertical="center"/>
      <protection hidden="1"/>
    </xf>
    <xf numFmtId="183" fontId="30" fillId="0" borderId="0" xfId="0" applyNumberFormat="1" applyFont="1" applyAlignment="1" applyProtection="1">
      <alignment horizontal="center" vertical="center" shrinkToFit="1"/>
      <protection hidden="1"/>
    </xf>
    <xf numFmtId="0" fontId="16" fillId="2" borderId="1" xfId="0" applyFont="1" applyFill="1" applyBorder="1" applyAlignment="1" applyProtection="1">
      <alignment horizontal="right" vertical="center" wrapText="1"/>
      <protection hidden="1"/>
    </xf>
    <xf numFmtId="0" fontId="29" fillId="2" borderId="2" xfId="0" applyFont="1" applyFill="1" applyBorder="1" applyAlignment="1" applyProtection="1">
      <alignment horizontal="center" vertical="center" shrinkToFit="1"/>
      <protection hidden="1"/>
    </xf>
    <xf numFmtId="0" fontId="16" fillId="3" borderId="1" xfId="0" applyFont="1" applyFill="1" applyBorder="1" applyAlignment="1" applyProtection="1">
      <alignment horizontal="right" vertical="center" wrapText="1"/>
      <protection hidden="1"/>
    </xf>
    <xf numFmtId="0" fontId="16" fillId="2" borderId="3" xfId="0" applyFont="1" applyFill="1" applyBorder="1" applyAlignment="1" applyProtection="1">
      <alignment horizontal="left" vertical="center" wrapText="1"/>
      <protection hidden="1"/>
    </xf>
    <xf numFmtId="0" fontId="16" fillId="2" borderId="5" xfId="0" applyFont="1" applyFill="1" applyBorder="1" applyAlignment="1" applyProtection="1">
      <alignment horizontal="center" vertical="center" shrinkToFit="1"/>
      <protection hidden="1"/>
    </xf>
    <xf numFmtId="0" fontId="16" fillId="3" borderId="3" xfId="0" applyFont="1" applyFill="1" applyBorder="1" applyAlignment="1" applyProtection="1">
      <alignment horizontal="left" vertical="center" wrapText="1"/>
      <protection hidden="1"/>
    </xf>
    <xf numFmtId="0" fontId="16" fillId="2" borderId="7" xfId="0" applyFont="1" applyFill="1" applyBorder="1" applyAlignment="1" applyProtection="1">
      <alignment horizontal="left" vertical="center"/>
      <protection hidden="1"/>
    </xf>
    <xf numFmtId="0" fontId="16" fillId="3" borderId="7" xfId="0" applyFont="1" applyFill="1" applyBorder="1" applyAlignment="1" applyProtection="1">
      <alignment horizontal="left" vertical="center"/>
      <protection hidden="1"/>
    </xf>
    <xf numFmtId="0" fontId="29" fillId="0" borderId="0" xfId="0" applyFont="1" applyProtection="1">
      <alignment vertical="center"/>
      <protection hidden="1"/>
    </xf>
    <xf numFmtId="0" fontId="16" fillId="2" borderId="7" xfId="0" applyFont="1" applyFill="1" applyBorder="1" applyAlignment="1" applyProtection="1">
      <alignment horizontal="right" vertical="center"/>
      <protection hidden="1"/>
    </xf>
    <xf numFmtId="0" fontId="16" fillId="3" borderId="7" xfId="0" applyFont="1" applyFill="1" applyBorder="1" applyAlignment="1" applyProtection="1">
      <alignment horizontal="right" vertical="center"/>
      <protection hidden="1"/>
    </xf>
    <xf numFmtId="0" fontId="16" fillId="2" borderId="7" xfId="0" applyFont="1" applyFill="1" applyBorder="1" applyProtection="1">
      <alignment vertical="center"/>
      <protection hidden="1"/>
    </xf>
    <xf numFmtId="0" fontId="16" fillId="3" borderId="7" xfId="0" applyFont="1" applyFill="1" applyBorder="1" applyProtection="1">
      <alignment vertical="center"/>
      <protection hidden="1"/>
    </xf>
    <xf numFmtId="49" fontId="16" fillId="2" borderId="7" xfId="0" applyNumberFormat="1" applyFont="1" applyFill="1" applyBorder="1" applyAlignment="1" applyProtection="1">
      <alignment horizontal="center" vertical="center"/>
      <protection hidden="1"/>
    </xf>
    <xf numFmtId="49" fontId="16" fillId="3" borderId="7" xfId="0" applyNumberFormat="1" applyFont="1" applyFill="1" applyBorder="1" applyAlignment="1" applyProtection="1">
      <alignment horizontal="center" vertical="center"/>
      <protection hidden="1"/>
    </xf>
    <xf numFmtId="0" fontId="16" fillId="2" borderId="7" xfId="0" applyFont="1" applyFill="1" applyBorder="1" applyAlignment="1" applyProtection="1">
      <alignment horizontal="center" vertical="center"/>
      <protection hidden="1"/>
    </xf>
    <xf numFmtId="0" fontId="16" fillId="3" borderId="7" xfId="0" applyFont="1" applyFill="1" applyBorder="1" applyAlignment="1" applyProtection="1">
      <alignment horizontal="center" vertical="center"/>
      <protection hidden="1"/>
    </xf>
    <xf numFmtId="49" fontId="16" fillId="2" borderId="7" xfId="0" applyNumberFormat="1" applyFont="1" applyFill="1" applyBorder="1" applyProtection="1">
      <alignment vertical="center"/>
      <protection hidden="1"/>
    </xf>
    <xf numFmtId="49" fontId="16" fillId="3" borderId="7" xfId="0" applyNumberFormat="1" applyFont="1" applyFill="1" applyBorder="1" applyProtection="1">
      <alignment vertical="center"/>
      <protection hidden="1"/>
    </xf>
    <xf numFmtId="49" fontId="31" fillId="2" borderId="11" xfId="0" applyNumberFormat="1" applyFont="1" applyFill="1" applyBorder="1" applyAlignment="1" applyProtection="1">
      <alignment horizontal="center" vertical="center"/>
      <protection hidden="1"/>
    </xf>
    <xf numFmtId="49" fontId="31" fillId="3" borderId="11" xfId="0" applyNumberFormat="1" applyFont="1" applyFill="1" applyBorder="1" applyAlignment="1" applyProtection="1">
      <alignment horizontal="center" vertical="center"/>
      <protection hidden="1"/>
    </xf>
    <xf numFmtId="0" fontId="31" fillId="0" borderId="0" xfId="0" applyFont="1" applyProtection="1">
      <alignment vertical="center"/>
      <protection hidden="1"/>
    </xf>
    <xf numFmtId="49" fontId="31" fillId="2" borderId="7" xfId="0" applyNumberFormat="1" applyFont="1" applyFill="1" applyBorder="1" applyAlignment="1" applyProtection="1">
      <alignment horizontal="center" vertical="center"/>
      <protection hidden="1"/>
    </xf>
    <xf numFmtId="49" fontId="31" fillId="3" borderId="7" xfId="0" applyNumberFormat="1" applyFont="1" applyFill="1" applyBorder="1" applyAlignment="1" applyProtection="1">
      <alignment horizontal="center" vertical="center"/>
      <protection hidden="1"/>
    </xf>
    <xf numFmtId="49" fontId="31" fillId="2" borderId="12" xfId="0" applyNumberFormat="1" applyFont="1" applyFill="1" applyBorder="1" applyAlignment="1" applyProtection="1">
      <alignment horizontal="center" vertical="center" shrinkToFit="1"/>
      <protection hidden="1"/>
    </xf>
    <xf numFmtId="49" fontId="31" fillId="3" borderId="1" xfId="0" applyNumberFormat="1" applyFont="1" applyFill="1" applyBorder="1" applyAlignment="1" applyProtection="1">
      <alignment horizontal="center" vertical="center" shrinkToFit="1"/>
      <protection hidden="1"/>
    </xf>
    <xf numFmtId="49" fontId="31" fillId="0" borderId="0" xfId="0" applyNumberFormat="1" applyFont="1" applyAlignment="1" applyProtection="1">
      <alignment horizontal="center" vertical="center" shrinkToFit="1"/>
      <protection hidden="1"/>
    </xf>
    <xf numFmtId="0" fontId="16" fillId="2" borderId="13" xfId="0" applyFont="1" applyFill="1" applyBorder="1" applyAlignment="1" applyProtection="1">
      <alignment horizontal="center" vertical="center" shrinkToFit="1"/>
      <protection hidden="1"/>
    </xf>
    <xf numFmtId="0" fontId="16" fillId="3" borderId="7" xfId="0" applyFont="1" applyFill="1" applyBorder="1" applyAlignment="1" applyProtection="1">
      <alignment horizontal="center" vertical="center" shrinkToFit="1"/>
      <protection hidden="1"/>
    </xf>
    <xf numFmtId="0" fontId="28" fillId="2" borderId="4" xfId="0" applyFont="1" applyFill="1" applyBorder="1" applyAlignment="1" applyProtection="1">
      <alignment horizontal="center" vertical="center" shrinkToFit="1"/>
      <protection hidden="1"/>
    </xf>
    <xf numFmtId="0" fontId="28" fillId="3" borderId="7" xfId="0" applyFont="1" applyFill="1" applyBorder="1" applyAlignment="1" applyProtection="1">
      <alignment horizontal="center" vertical="center" shrinkToFit="1"/>
      <protection hidden="1"/>
    </xf>
    <xf numFmtId="49" fontId="31" fillId="3" borderId="12" xfId="0" applyNumberFormat="1" applyFont="1" applyFill="1" applyBorder="1" applyAlignment="1" applyProtection="1">
      <alignment horizontal="center" vertical="center" shrinkToFit="1"/>
      <protection hidden="1"/>
    </xf>
    <xf numFmtId="49" fontId="16" fillId="0" borderId="0" xfId="0" applyNumberFormat="1" applyFont="1" applyProtection="1">
      <alignment vertical="center"/>
      <protection hidden="1"/>
    </xf>
    <xf numFmtId="38" fontId="29" fillId="0" borderId="0" xfId="2" applyFont="1" applyFill="1" applyAlignment="1" applyProtection="1">
      <alignment vertical="center" shrinkToFit="1"/>
      <protection hidden="1"/>
    </xf>
    <xf numFmtId="38" fontId="30" fillId="0" borderId="0" xfId="2" applyFont="1" applyFill="1" applyAlignment="1" applyProtection="1">
      <alignment vertical="center" shrinkToFit="1"/>
      <protection hidden="1"/>
    </xf>
    <xf numFmtId="0" fontId="17" fillId="0" borderId="0" xfId="0" applyFont="1" applyProtection="1">
      <alignment vertical="center"/>
      <protection locked="0" hidden="1"/>
    </xf>
    <xf numFmtId="0" fontId="29" fillId="0" borderId="0" xfId="0" applyFont="1" applyProtection="1">
      <alignment vertical="center"/>
      <protection locked="0" hidden="1"/>
    </xf>
    <xf numFmtId="0" fontId="17" fillId="0" borderId="0" xfId="0" applyFont="1" applyAlignment="1" applyProtection="1">
      <alignment horizontal="right" vertical="center"/>
      <protection locked="0" hidden="1"/>
    </xf>
    <xf numFmtId="49" fontId="17" fillId="0" borderId="0" xfId="0" applyNumberFormat="1" applyFont="1" applyProtection="1">
      <alignment vertical="center"/>
      <protection locked="0" hidden="1"/>
    </xf>
    <xf numFmtId="0" fontId="17" fillId="0" borderId="15" xfId="0" applyFont="1" applyBorder="1" applyProtection="1">
      <alignment vertical="center"/>
      <protection locked="0" hidden="1"/>
    </xf>
    <xf numFmtId="49" fontId="17" fillId="0" borderId="15" xfId="0" applyNumberFormat="1" applyFont="1" applyBorder="1" applyProtection="1">
      <alignment vertical="center"/>
      <protection locked="0" hidden="1"/>
    </xf>
    <xf numFmtId="180" fontId="17" fillId="0" borderId="0" xfId="0" applyNumberFormat="1" applyFont="1" applyProtection="1">
      <alignment vertical="center"/>
      <protection locked="0" hidden="1"/>
    </xf>
    <xf numFmtId="49" fontId="33" fillId="2" borderId="18" xfId="0" applyNumberFormat="1" applyFont="1" applyFill="1" applyBorder="1" applyAlignment="1" applyProtection="1">
      <alignment horizontal="center" vertical="center"/>
      <protection locked="0" hidden="1"/>
    </xf>
    <xf numFmtId="0" fontId="32" fillId="0" borderId="14" xfId="0" applyFont="1" applyBorder="1" applyAlignment="1" applyProtection="1">
      <alignment horizontal="center" vertical="center" shrinkToFit="1"/>
      <protection locked="0" hidden="1"/>
    </xf>
    <xf numFmtId="0" fontId="32" fillId="0" borderId="9" xfId="0" applyFont="1" applyBorder="1" applyAlignment="1" applyProtection="1">
      <alignment horizontal="center" vertical="center" shrinkToFit="1"/>
      <protection locked="0" hidden="1"/>
    </xf>
    <xf numFmtId="0" fontId="32" fillId="0" borderId="36" xfId="0" applyFont="1" applyBorder="1" applyAlignment="1" applyProtection="1">
      <alignment horizontal="center" vertical="center" shrinkToFit="1"/>
      <protection locked="0" hidden="1"/>
    </xf>
    <xf numFmtId="0" fontId="32" fillId="0" borderId="38" xfId="0" applyFont="1" applyBorder="1" applyAlignment="1" applyProtection="1">
      <alignment horizontal="center" vertical="center" shrinkToFit="1"/>
      <protection locked="0" hidden="1"/>
    </xf>
    <xf numFmtId="0" fontId="20" fillId="0" borderId="39" xfId="0" applyFont="1" applyBorder="1" applyAlignment="1" applyProtection="1">
      <alignment horizontal="left" vertical="center"/>
      <protection locked="0" hidden="1"/>
    </xf>
    <xf numFmtId="0" fontId="32" fillId="0" borderId="42" xfId="0" applyFont="1" applyBorder="1" applyAlignment="1" applyProtection="1">
      <alignment horizontal="center" vertical="center" shrinkToFit="1"/>
      <protection locked="0" hidden="1"/>
    </xf>
    <xf numFmtId="0" fontId="32" fillId="0" borderId="8" xfId="0" applyFont="1" applyBorder="1" applyAlignment="1" applyProtection="1">
      <alignment horizontal="left" vertical="top"/>
      <protection locked="0" hidden="1"/>
    </xf>
    <xf numFmtId="0" fontId="32" fillId="0" borderId="21" xfId="0" applyFont="1" applyBorder="1" applyAlignment="1" applyProtection="1">
      <alignment horizontal="center" vertical="center" shrinkToFit="1"/>
      <protection locked="0" hidden="1"/>
    </xf>
    <xf numFmtId="0" fontId="32" fillId="3" borderId="24" xfId="0" applyFont="1" applyFill="1" applyBorder="1" applyAlignment="1" applyProtection="1">
      <alignment horizontal="center" vertical="center" shrinkToFit="1"/>
      <protection locked="0" hidden="1"/>
    </xf>
    <xf numFmtId="180" fontId="34" fillId="0" borderId="0" xfId="0" applyNumberFormat="1" applyFont="1" applyAlignment="1" applyProtection="1">
      <alignment horizontal="right" vertical="center"/>
      <protection locked="0" hidden="1"/>
    </xf>
    <xf numFmtId="180" fontId="34" fillId="0" borderId="0" xfId="2" applyNumberFormat="1" applyFont="1" applyFill="1" applyBorder="1" applyAlignment="1" applyProtection="1">
      <alignment horizontal="right" vertical="center"/>
      <protection locked="0" hidden="1"/>
    </xf>
    <xf numFmtId="180" fontId="34" fillId="0" borderId="0" xfId="2" applyNumberFormat="1" applyFont="1" applyFill="1" applyBorder="1" applyAlignment="1" applyProtection="1">
      <alignment horizontal="right" vertical="center"/>
      <protection hidden="1"/>
    </xf>
    <xf numFmtId="179" fontId="26" fillId="0" borderId="4" xfId="0" applyNumberFormat="1" applyFont="1" applyBorder="1" applyAlignment="1" applyProtection="1">
      <alignment horizontal="right" vertical="center"/>
      <protection hidden="1"/>
    </xf>
    <xf numFmtId="179" fontId="26" fillId="0" borderId="27" xfId="0" applyNumberFormat="1" applyFont="1" applyBorder="1" applyAlignment="1" applyProtection="1">
      <alignment horizontal="right" vertical="center"/>
      <protection hidden="1"/>
    </xf>
    <xf numFmtId="179" fontId="26" fillId="0" borderId="30" xfId="0" applyNumberFormat="1" applyFont="1" applyBorder="1" applyAlignment="1" applyProtection="1">
      <alignment horizontal="right" vertical="center"/>
      <protection hidden="1"/>
    </xf>
    <xf numFmtId="179" fontId="26" fillId="0" borderId="31" xfId="0" applyNumberFormat="1" applyFont="1" applyBorder="1" applyAlignment="1" applyProtection="1">
      <alignment horizontal="right" vertical="center"/>
      <protection hidden="1"/>
    </xf>
    <xf numFmtId="38" fontId="17" fillId="0" borderId="65" xfId="2" applyFont="1" applyFill="1" applyBorder="1" applyAlignment="1" applyProtection="1">
      <alignment vertical="center" shrinkToFit="1"/>
      <protection hidden="1"/>
    </xf>
    <xf numFmtId="0" fontId="20" fillId="0" borderId="13" xfId="0" applyFont="1" applyBorder="1" applyProtection="1">
      <alignment vertical="center"/>
      <protection locked="0" hidden="1"/>
    </xf>
    <xf numFmtId="0" fontId="20" fillId="0" borderId="35" xfId="0" applyFont="1" applyBorder="1" applyProtection="1">
      <alignment vertical="center"/>
      <protection locked="0" hidden="1"/>
    </xf>
    <xf numFmtId="0" fontId="20" fillId="0" borderId="63" xfId="0" applyFont="1" applyBorder="1" applyProtection="1">
      <alignment vertical="center"/>
      <protection locked="0" hidden="1"/>
    </xf>
    <xf numFmtId="0" fontId="20" fillId="0" borderId="62" xfId="0" applyFont="1" applyBorder="1" applyProtection="1">
      <alignment vertical="center"/>
      <protection locked="0" hidden="1"/>
    </xf>
    <xf numFmtId="0" fontId="20" fillId="0" borderId="39" xfId="0" applyFont="1" applyBorder="1" applyProtection="1">
      <alignment vertical="center"/>
      <protection locked="0" hidden="1"/>
    </xf>
    <xf numFmtId="0" fontId="20" fillId="0" borderId="4" xfId="0" applyFont="1" applyBorder="1" applyProtection="1">
      <alignment vertical="center"/>
      <protection locked="0" hidden="1"/>
    </xf>
    <xf numFmtId="0" fontId="20" fillId="0" borderId="16" xfId="0" applyFont="1" applyBorder="1" applyProtection="1">
      <alignment vertical="center"/>
      <protection locked="0" hidden="1"/>
    </xf>
    <xf numFmtId="0" fontId="20" fillId="0" borderId="8" xfId="0" applyFont="1" applyBorder="1" applyProtection="1">
      <alignment vertical="center"/>
      <protection locked="0" hidden="1"/>
    </xf>
    <xf numFmtId="0" fontId="16" fillId="0" borderId="0" xfId="0" applyFont="1" applyAlignment="1" applyProtection="1">
      <alignment horizontal="right" vertical="center"/>
      <protection locked="0" hidden="1"/>
    </xf>
    <xf numFmtId="0" fontId="16" fillId="0" borderId="0" xfId="0" applyFont="1" applyProtection="1">
      <alignment vertical="center"/>
      <protection locked="0" hidden="1"/>
    </xf>
    <xf numFmtId="178" fontId="28" fillId="0" borderId="7" xfId="0" applyNumberFormat="1" applyFont="1" applyBorder="1" applyProtection="1">
      <alignment vertical="center"/>
      <protection locked="0" hidden="1"/>
    </xf>
    <xf numFmtId="178" fontId="28" fillId="0" borderId="3" xfId="0" applyNumberFormat="1" applyFont="1" applyBorder="1" applyProtection="1">
      <alignment vertical="center"/>
      <protection locked="0" hidden="1"/>
    </xf>
    <xf numFmtId="0" fontId="20" fillId="0" borderId="8" xfId="0" applyFont="1" applyBorder="1" applyAlignment="1" applyProtection="1">
      <alignment horizontal="left" vertical="top" shrinkToFit="1"/>
      <protection locked="0" hidden="1"/>
    </xf>
    <xf numFmtId="0" fontId="21" fillId="0" borderId="0" xfId="0" applyFont="1" applyAlignment="1" applyProtection="1">
      <alignment horizontal="right" vertical="center" shrinkToFit="1"/>
      <protection hidden="1"/>
    </xf>
    <xf numFmtId="0" fontId="16" fillId="2" borderId="20" xfId="0" applyFont="1" applyFill="1" applyBorder="1" applyAlignment="1" applyProtection="1">
      <alignment horizontal="center" vertical="center"/>
      <protection hidden="1"/>
    </xf>
    <xf numFmtId="0" fontId="16" fillId="2" borderId="19" xfId="0" applyFont="1" applyFill="1" applyBorder="1" applyAlignment="1" applyProtection="1">
      <alignment horizontal="center" vertical="center"/>
      <protection hidden="1"/>
    </xf>
    <xf numFmtId="0" fontId="21" fillId="0" borderId="18" xfId="0" applyFont="1" applyBorder="1" applyAlignment="1" applyProtection="1">
      <alignment horizontal="left" vertical="center" shrinkToFit="1"/>
      <protection hidden="1"/>
    </xf>
    <xf numFmtId="0" fontId="21" fillId="0" borderId="18" xfId="0" applyFont="1" applyBorder="1" applyAlignment="1" applyProtection="1">
      <alignment horizontal="center" vertical="center" shrinkToFit="1"/>
      <protection hidden="1"/>
    </xf>
    <xf numFmtId="0" fontId="16" fillId="2" borderId="20" xfId="0" applyFont="1" applyFill="1" applyBorder="1" applyAlignment="1" applyProtection="1">
      <alignment horizontal="center" vertical="center" shrinkToFit="1"/>
      <protection hidden="1"/>
    </xf>
    <xf numFmtId="0" fontId="16" fillId="2" borderId="19" xfId="0" applyFont="1" applyFill="1" applyBorder="1" applyAlignment="1" applyProtection="1">
      <alignment horizontal="center" vertical="center" shrinkToFit="1"/>
      <protection hidden="1"/>
    </xf>
    <xf numFmtId="0" fontId="17" fillId="0" borderId="0" xfId="0" applyFont="1" applyAlignment="1" applyProtection="1">
      <alignment horizontal="center" vertical="center" shrinkToFit="1"/>
      <protection hidden="1"/>
    </xf>
    <xf numFmtId="178" fontId="17" fillId="5" borderId="4" xfId="2" applyNumberFormat="1" applyFont="1" applyFill="1" applyBorder="1" applyAlignment="1" applyProtection="1">
      <alignment horizontal="center" vertical="center" shrinkToFit="1"/>
      <protection hidden="1"/>
    </xf>
    <xf numFmtId="178" fontId="17" fillId="5" borderId="6" xfId="2" applyNumberFormat="1" applyFont="1" applyFill="1" applyBorder="1" applyAlignment="1" applyProtection="1">
      <alignment horizontal="center" vertical="center" shrinkToFit="1"/>
      <protection hidden="1"/>
    </xf>
    <xf numFmtId="0" fontId="17" fillId="0" borderId="17" xfId="0" applyFont="1" applyBorder="1" applyAlignment="1" applyProtection="1">
      <alignment horizontal="right" vertical="center" shrinkToFit="1"/>
      <protection hidden="1"/>
    </xf>
    <xf numFmtId="38" fontId="17" fillId="0" borderId="0" xfId="2" applyFont="1" applyFill="1" applyAlignment="1" applyProtection="1">
      <alignment horizontal="center" vertical="center" shrinkToFit="1"/>
      <protection hidden="1"/>
    </xf>
    <xf numFmtId="177" fontId="17" fillId="0" borderId="20" xfId="2" applyNumberFormat="1" applyFont="1" applyFill="1" applyBorder="1" applyAlignment="1" applyProtection="1">
      <alignment horizontal="center" vertical="center" shrinkToFit="1"/>
      <protection hidden="1"/>
    </xf>
    <xf numFmtId="177" fontId="17" fillId="0" borderId="19" xfId="2" applyNumberFormat="1" applyFont="1" applyFill="1" applyBorder="1" applyAlignment="1" applyProtection="1">
      <alignment horizontal="center" vertical="center" shrinkToFit="1"/>
      <protection hidden="1"/>
    </xf>
    <xf numFmtId="176" fontId="17" fillId="0" borderId="20" xfId="2" applyNumberFormat="1" applyFont="1" applyFill="1" applyBorder="1" applyAlignment="1" applyProtection="1">
      <alignment horizontal="center" vertical="center" shrinkToFit="1"/>
      <protection hidden="1"/>
    </xf>
    <xf numFmtId="176" fontId="17" fillId="0" borderId="19" xfId="2" applyNumberFormat="1" applyFont="1" applyFill="1" applyBorder="1" applyAlignment="1" applyProtection="1">
      <alignment horizontal="center" vertical="center" shrinkToFit="1"/>
      <protection hidden="1"/>
    </xf>
    <xf numFmtId="0" fontId="24" fillId="0" borderId="17" xfId="1" applyFont="1" applyFill="1" applyBorder="1" applyAlignment="1" applyProtection="1">
      <alignment horizontal="left" vertical="top" shrinkToFit="1"/>
      <protection hidden="1"/>
    </xf>
    <xf numFmtId="0" fontId="17" fillId="2" borderId="20" xfId="0" applyFont="1" applyFill="1" applyBorder="1" applyAlignment="1" applyProtection="1">
      <alignment horizontal="center" vertical="center"/>
      <protection hidden="1"/>
    </xf>
    <xf numFmtId="0" fontId="17" fillId="2" borderId="19" xfId="0" applyFont="1" applyFill="1" applyBorder="1" applyAlignment="1" applyProtection="1">
      <alignment horizontal="center" vertical="center"/>
      <protection hidden="1"/>
    </xf>
    <xf numFmtId="0" fontId="0" fillId="0" borderId="18" xfId="0" applyBorder="1" applyAlignment="1" applyProtection="1">
      <alignment horizontal="left" vertical="center" shrinkToFit="1"/>
      <protection hidden="1"/>
    </xf>
    <xf numFmtId="0" fontId="0" fillId="0" borderId="18" xfId="0" applyBorder="1" applyAlignment="1" applyProtection="1">
      <alignment horizontal="center" vertical="center" shrinkToFit="1"/>
      <protection hidden="1"/>
    </xf>
    <xf numFmtId="0" fontId="17" fillId="2" borderId="20" xfId="0" applyFont="1" applyFill="1" applyBorder="1" applyAlignment="1" applyProtection="1">
      <alignment horizontal="center" vertical="center" shrinkToFit="1"/>
      <protection hidden="1"/>
    </xf>
    <xf numFmtId="0" fontId="17" fillId="2" borderId="19" xfId="0" applyFont="1" applyFill="1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1" fillId="0" borderId="0" xfId="0" applyFont="1" applyAlignment="1" applyProtection="1">
      <alignment horizontal="center" vertical="center" shrinkToFit="1"/>
      <protection hidden="1"/>
    </xf>
    <xf numFmtId="38" fontId="1" fillId="0" borderId="0" xfId="2" applyFont="1" applyFill="1" applyAlignment="1" applyProtection="1">
      <alignment horizontal="center" vertical="center" shrinkToFit="1"/>
      <protection hidden="1"/>
    </xf>
    <xf numFmtId="0" fontId="27" fillId="0" borderId="0" xfId="0" applyFont="1" applyAlignment="1" applyProtection="1">
      <alignment horizontal="center" vertical="center"/>
      <protection locked="0" hidden="1"/>
    </xf>
    <xf numFmtId="0" fontId="20" fillId="2" borderId="20" xfId="0" applyFont="1" applyFill="1" applyBorder="1" applyAlignment="1" applyProtection="1">
      <alignment horizontal="center" vertical="center"/>
      <protection locked="0" hidden="1"/>
    </xf>
    <xf numFmtId="0" fontId="17" fillId="0" borderId="64" xfId="0" applyFont="1" applyBorder="1" applyProtection="1">
      <alignment vertical="center"/>
      <protection locked="0"/>
    </xf>
    <xf numFmtId="0" fontId="17" fillId="0" borderId="19" xfId="0" applyFont="1" applyBorder="1" applyProtection="1">
      <alignment vertical="center"/>
      <protection locked="0"/>
    </xf>
    <xf numFmtId="180" fontId="16" fillId="0" borderId="44" xfId="2" applyNumberFormat="1" applyFont="1" applyFill="1" applyBorder="1" applyAlignment="1" applyProtection="1">
      <alignment horizontal="right" vertical="center"/>
      <protection locked="0" hidden="1"/>
    </xf>
    <xf numFmtId="180" fontId="16" fillId="0" borderId="45" xfId="2" applyNumberFormat="1" applyFont="1" applyFill="1" applyBorder="1" applyAlignment="1" applyProtection="1">
      <alignment horizontal="right" vertical="center"/>
      <protection locked="0" hidden="1"/>
    </xf>
    <xf numFmtId="180" fontId="16" fillId="0" borderId="51" xfId="2" applyNumberFormat="1" applyFont="1" applyFill="1" applyBorder="1" applyAlignment="1" applyProtection="1">
      <alignment horizontal="right" vertical="center"/>
      <protection locked="0" hidden="1"/>
    </xf>
    <xf numFmtId="180" fontId="16" fillId="0" borderId="55" xfId="2" applyNumberFormat="1" applyFont="1" applyFill="1" applyBorder="1" applyAlignment="1" applyProtection="1">
      <alignment horizontal="right" vertical="center"/>
      <protection locked="0" hidden="1"/>
    </xf>
    <xf numFmtId="179" fontId="26" fillId="0" borderId="7" xfId="0" applyNumberFormat="1" applyFont="1" applyBorder="1" applyAlignment="1" applyProtection="1">
      <alignment horizontal="right" vertical="center"/>
      <protection hidden="1"/>
    </xf>
    <xf numFmtId="179" fontId="26" fillId="0" borderId="45" xfId="0" applyNumberFormat="1" applyFont="1" applyBorder="1" applyAlignment="1" applyProtection="1">
      <alignment horizontal="right" vertical="center"/>
      <protection hidden="1"/>
    </xf>
    <xf numFmtId="180" fontId="16" fillId="0" borderId="50" xfId="2" applyNumberFormat="1" applyFont="1" applyFill="1" applyBorder="1" applyAlignment="1" applyProtection="1">
      <alignment horizontal="right" vertical="center"/>
      <protection locked="0" hidden="1"/>
    </xf>
    <xf numFmtId="180" fontId="16" fillId="0" borderId="1" xfId="2" applyNumberFormat="1" applyFont="1" applyFill="1" applyBorder="1" applyAlignment="1" applyProtection="1">
      <alignment horizontal="right" vertical="center"/>
      <protection locked="0" hidden="1"/>
    </xf>
    <xf numFmtId="0" fontId="20" fillId="0" borderId="63" xfId="0" applyFont="1" applyBorder="1" applyAlignment="1" applyProtection="1">
      <alignment horizontal="left" vertical="center"/>
      <protection locked="0" hidden="1"/>
    </xf>
    <xf numFmtId="0" fontId="20" fillId="0" borderId="62" xfId="0" applyFont="1" applyBorder="1" applyAlignment="1" applyProtection="1">
      <alignment horizontal="left" vertical="center"/>
      <protection locked="0" hidden="1"/>
    </xf>
    <xf numFmtId="0" fontId="20" fillId="2" borderId="17" xfId="0" applyFont="1" applyFill="1" applyBorder="1" applyAlignment="1" applyProtection="1">
      <alignment horizontal="center" vertical="center"/>
      <protection locked="0" hidden="1"/>
    </xf>
    <xf numFmtId="0" fontId="20" fillId="2" borderId="2" xfId="0" applyFont="1" applyFill="1" applyBorder="1" applyAlignment="1" applyProtection="1">
      <alignment horizontal="center" vertical="center"/>
      <protection locked="0" hidden="1"/>
    </xf>
    <xf numFmtId="0" fontId="20" fillId="0" borderId="13" xfId="0" applyFont="1" applyBorder="1" applyAlignment="1" applyProtection="1">
      <alignment horizontal="left" vertical="center"/>
      <protection locked="0" hidden="1"/>
    </xf>
    <xf numFmtId="0" fontId="20" fillId="0" borderId="35" xfId="0" applyFont="1" applyBorder="1" applyAlignment="1" applyProtection="1">
      <alignment horizontal="left" vertical="center"/>
      <protection locked="0" hidden="1"/>
    </xf>
    <xf numFmtId="0" fontId="20" fillId="0" borderId="39" xfId="0" applyFont="1" applyBorder="1" applyAlignment="1" applyProtection="1">
      <alignment horizontal="left" vertical="center"/>
      <protection locked="0" hidden="1"/>
    </xf>
    <xf numFmtId="0" fontId="20" fillId="0" borderId="4" xfId="0" applyFont="1" applyBorder="1" applyAlignment="1" applyProtection="1">
      <alignment horizontal="left" vertical="center"/>
      <protection locked="0" hidden="1"/>
    </xf>
    <xf numFmtId="0" fontId="20" fillId="2" borderId="1" xfId="0" applyFont="1" applyFill="1" applyBorder="1" applyAlignment="1" applyProtection="1">
      <alignment horizontal="center" vertical="center" wrapText="1"/>
      <protection locked="0" hidden="1"/>
    </xf>
    <xf numFmtId="0" fontId="20" fillId="2" borderId="3" xfId="0" applyFont="1" applyFill="1" applyBorder="1" applyAlignment="1" applyProtection="1">
      <alignment horizontal="center" vertical="center" wrapText="1"/>
      <protection locked="0" hidden="1"/>
    </xf>
    <xf numFmtId="0" fontId="20" fillId="2" borderId="3" xfId="0" applyFont="1" applyFill="1" applyBorder="1" applyAlignment="1" applyProtection="1">
      <alignment horizontal="center" vertical="center"/>
      <protection locked="0" hidden="1"/>
    </xf>
    <xf numFmtId="0" fontId="22" fillId="0" borderId="0" xfId="0" applyFont="1" applyAlignment="1" applyProtection="1">
      <alignment horizontal="center" vertical="center"/>
      <protection locked="0" hidden="1"/>
    </xf>
    <xf numFmtId="179" fontId="26" fillId="0" borderId="1" xfId="0" applyNumberFormat="1" applyFont="1" applyBorder="1" applyAlignment="1" applyProtection="1">
      <alignment horizontal="right" vertical="center"/>
      <protection hidden="1"/>
    </xf>
    <xf numFmtId="179" fontId="26" fillId="0" borderId="44" xfId="0" applyNumberFormat="1" applyFont="1" applyBorder="1" applyAlignment="1" applyProtection="1">
      <alignment horizontal="right" vertical="center"/>
      <protection hidden="1"/>
    </xf>
    <xf numFmtId="180" fontId="16" fillId="0" borderId="39" xfId="2" applyNumberFormat="1" applyFont="1" applyFill="1" applyBorder="1" applyAlignment="1" applyProtection="1">
      <alignment horizontal="right" vertical="center"/>
      <protection locked="0" hidden="1"/>
    </xf>
    <xf numFmtId="180" fontId="16" fillId="0" borderId="35" xfId="2" applyNumberFormat="1" applyFont="1" applyFill="1" applyBorder="1" applyAlignment="1" applyProtection="1">
      <alignment horizontal="right" vertical="center"/>
      <protection locked="0" hidden="1"/>
    </xf>
    <xf numFmtId="180" fontId="16" fillId="0" borderId="13" xfId="2" applyNumberFormat="1" applyFont="1" applyFill="1" applyBorder="1" applyAlignment="1" applyProtection="1">
      <alignment horizontal="right" vertical="center"/>
      <protection locked="0" hidden="1"/>
    </xf>
    <xf numFmtId="180" fontId="34" fillId="0" borderId="44" xfId="2" applyNumberFormat="1" applyFont="1" applyFill="1" applyBorder="1" applyAlignment="1" applyProtection="1">
      <alignment horizontal="right" vertical="center"/>
      <protection locked="0" hidden="1"/>
    </xf>
    <xf numFmtId="180" fontId="34" fillId="0" borderId="45" xfId="2" applyNumberFormat="1" applyFont="1" applyFill="1" applyBorder="1" applyAlignment="1" applyProtection="1">
      <alignment horizontal="right" vertical="center"/>
      <protection locked="0" hidden="1"/>
    </xf>
    <xf numFmtId="180" fontId="34" fillId="0" borderId="1" xfId="2" applyNumberFormat="1" applyFont="1" applyFill="1" applyBorder="1" applyAlignment="1" applyProtection="1">
      <alignment horizontal="right" vertical="center"/>
      <protection locked="0" hidden="1"/>
    </xf>
    <xf numFmtId="0" fontId="20" fillId="2" borderId="13" xfId="0" applyFont="1" applyFill="1" applyBorder="1" applyAlignment="1" applyProtection="1">
      <alignment horizontal="center" vertical="center" wrapText="1"/>
      <protection locked="0" hidden="1"/>
    </xf>
    <xf numFmtId="0" fontId="20" fillId="2" borderId="4" xfId="0" applyFont="1" applyFill="1" applyBorder="1" applyAlignment="1" applyProtection="1">
      <alignment horizontal="center" vertical="center"/>
      <protection locked="0" hidden="1"/>
    </xf>
    <xf numFmtId="0" fontId="20" fillId="2" borderId="58" xfId="0" applyFont="1" applyFill="1" applyBorder="1" applyAlignment="1" applyProtection="1">
      <alignment horizontal="center" vertical="center" wrapText="1"/>
      <protection locked="0" hidden="1"/>
    </xf>
    <xf numFmtId="0" fontId="20" fillId="2" borderId="59" xfId="0" applyFont="1" applyFill="1" applyBorder="1" applyAlignment="1" applyProtection="1">
      <alignment horizontal="center" vertical="center"/>
      <protection locked="0" hidden="1"/>
    </xf>
    <xf numFmtId="0" fontId="20" fillId="2" borderId="23" xfId="0" applyFont="1" applyFill="1" applyBorder="1" applyAlignment="1" applyProtection="1">
      <alignment horizontal="center" vertical="center" wrapText="1"/>
      <protection locked="0" hidden="1"/>
    </xf>
    <xf numFmtId="0" fontId="20" fillId="2" borderId="27" xfId="0" applyFont="1" applyFill="1" applyBorder="1" applyAlignment="1" applyProtection="1">
      <alignment horizontal="center" vertical="center"/>
      <protection locked="0" hidden="1"/>
    </xf>
    <xf numFmtId="180" fontId="16" fillId="0" borderId="60" xfId="2" applyNumberFormat="1" applyFont="1" applyFill="1" applyBorder="1" applyAlignment="1" applyProtection="1">
      <alignment horizontal="right" vertical="center"/>
      <protection locked="0" hidden="1"/>
    </xf>
    <xf numFmtId="180" fontId="34" fillId="0" borderId="7" xfId="2" applyNumberFormat="1" applyFont="1" applyFill="1" applyBorder="1" applyAlignment="1" applyProtection="1">
      <alignment horizontal="right" vertical="center"/>
      <protection locked="0" hidden="1"/>
    </xf>
    <xf numFmtId="0" fontId="25" fillId="0" borderId="30" xfId="0" applyFont="1" applyBorder="1" applyAlignment="1" applyProtection="1">
      <alignment horizontal="left" vertical="center" indent="1"/>
      <protection hidden="1"/>
    </xf>
    <xf numFmtId="0" fontId="25" fillId="0" borderId="52" xfId="0" applyFont="1" applyBorder="1" applyAlignment="1" applyProtection="1">
      <alignment horizontal="left" vertical="center" indent="1"/>
      <protection hidden="1"/>
    </xf>
    <xf numFmtId="0" fontId="20" fillId="0" borderId="8" xfId="0" applyFont="1" applyBorder="1" applyAlignment="1" applyProtection="1">
      <alignment horizontal="left" vertical="center" indent="1"/>
      <protection locked="0" hidden="1"/>
    </xf>
    <xf numFmtId="0" fontId="20" fillId="0" borderId="10" xfId="0" applyFont="1" applyBorder="1" applyAlignment="1" applyProtection="1">
      <alignment horizontal="left" vertical="center" indent="1"/>
      <protection locked="0" hidden="1"/>
    </xf>
    <xf numFmtId="0" fontId="25" fillId="0" borderId="4" xfId="0" applyFont="1" applyBorder="1" applyAlignment="1" applyProtection="1">
      <alignment horizontal="left" vertical="center" indent="1"/>
      <protection hidden="1"/>
    </xf>
    <xf numFmtId="0" fontId="25" fillId="0" borderId="6" xfId="0" applyFont="1" applyBorder="1" applyAlignment="1" applyProtection="1">
      <alignment horizontal="left" vertical="center" indent="1"/>
      <protection hidden="1"/>
    </xf>
    <xf numFmtId="0" fontId="35" fillId="0" borderId="13" xfId="0" applyFont="1" applyBorder="1" applyAlignment="1" applyProtection="1">
      <alignment horizontal="left" vertical="center" indent="1"/>
      <protection locked="0" hidden="1"/>
    </xf>
    <xf numFmtId="0" fontId="35" fillId="0" borderId="2" xfId="0" applyFont="1" applyBorder="1" applyAlignment="1" applyProtection="1">
      <alignment horizontal="left" vertical="center" indent="1"/>
      <protection locked="0" hidden="1"/>
    </xf>
    <xf numFmtId="0" fontId="20" fillId="0" borderId="13" xfId="0" applyFont="1" applyBorder="1" applyAlignment="1" applyProtection="1">
      <alignment horizontal="left" vertical="center" indent="1"/>
      <protection locked="0" hidden="1"/>
    </xf>
    <xf numFmtId="0" fontId="20" fillId="0" borderId="2" xfId="0" applyFont="1" applyBorder="1" applyAlignment="1" applyProtection="1">
      <alignment horizontal="left" vertical="center" indent="1"/>
      <protection locked="0" hidden="1"/>
    </xf>
    <xf numFmtId="179" fontId="26" fillId="0" borderId="53" xfId="0" applyNumberFormat="1" applyFont="1" applyBorder="1" applyAlignment="1" applyProtection="1">
      <alignment horizontal="right" vertical="center"/>
      <protection hidden="1"/>
    </xf>
    <xf numFmtId="179" fontId="26" fillId="0" borderId="54" xfId="0" applyNumberFormat="1" applyFont="1" applyBorder="1" applyAlignment="1" applyProtection="1">
      <alignment horizontal="right" vertical="center"/>
      <protection hidden="1"/>
    </xf>
    <xf numFmtId="180" fontId="16" fillId="0" borderId="56" xfId="2" applyNumberFormat="1" applyFont="1" applyFill="1" applyBorder="1" applyAlignment="1" applyProtection="1">
      <alignment horizontal="right" vertical="center"/>
      <protection locked="0" hidden="1"/>
    </xf>
    <xf numFmtId="180" fontId="16" fillId="0" borderId="57" xfId="2" applyNumberFormat="1" applyFont="1" applyFill="1" applyBorder="1" applyAlignment="1" applyProtection="1">
      <alignment horizontal="right" vertical="center"/>
      <protection locked="0" hidden="1"/>
    </xf>
    <xf numFmtId="180" fontId="16" fillId="0" borderId="8" xfId="2" applyNumberFormat="1" applyFont="1" applyFill="1" applyBorder="1" applyAlignment="1" applyProtection="1">
      <alignment horizontal="right" vertical="center"/>
      <protection locked="0" hidden="1"/>
    </xf>
    <xf numFmtId="0" fontId="20" fillId="0" borderId="46" xfId="0" applyFont="1" applyBorder="1" applyAlignment="1" applyProtection="1">
      <alignment horizontal="center" vertical="center"/>
      <protection locked="0" hidden="1"/>
    </xf>
    <xf numFmtId="0" fontId="20" fillId="0" borderId="47" xfId="0" applyFont="1" applyBorder="1" applyAlignment="1" applyProtection="1">
      <alignment horizontal="center" vertical="center"/>
      <protection locked="0" hidden="1"/>
    </xf>
    <xf numFmtId="179" fontId="26" fillId="0" borderId="48" xfId="0" applyNumberFormat="1" applyFont="1" applyBorder="1" applyAlignment="1" applyProtection="1">
      <alignment horizontal="right" vertical="center"/>
      <protection hidden="1"/>
    </xf>
    <xf numFmtId="179" fontId="26" fillId="0" borderId="49" xfId="0" applyNumberFormat="1" applyFont="1" applyBorder="1" applyAlignment="1" applyProtection="1">
      <alignment horizontal="right" vertical="center"/>
      <protection hidden="1"/>
    </xf>
    <xf numFmtId="180" fontId="16" fillId="0" borderId="22" xfId="2" applyNumberFormat="1" applyFont="1" applyFill="1" applyBorder="1" applyAlignment="1" applyProtection="1">
      <alignment horizontal="right" vertical="center"/>
      <protection locked="0" hidden="1"/>
    </xf>
    <xf numFmtId="180" fontId="16" fillId="0" borderId="25" xfId="2" applyNumberFormat="1" applyFont="1" applyFill="1" applyBorder="1" applyAlignment="1" applyProtection="1">
      <alignment horizontal="right" vertical="center"/>
      <protection locked="0" hidden="1"/>
    </xf>
    <xf numFmtId="180" fontId="16" fillId="0" borderId="48" xfId="2" applyNumberFormat="1" applyFont="1" applyFill="1" applyBorder="1" applyAlignment="1" applyProtection="1">
      <alignment horizontal="right" vertical="center"/>
      <protection locked="0" hidden="1"/>
    </xf>
    <xf numFmtId="180" fontId="16" fillId="0" borderId="49" xfId="2" applyNumberFormat="1" applyFont="1" applyFill="1" applyBorder="1" applyAlignment="1" applyProtection="1">
      <alignment horizontal="right" vertical="center"/>
      <protection locked="0" hidden="1"/>
    </xf>
    <xf numFmtId="180" fontId="16" fillId="0" borderId="7" xfId="2" applyNumberFormat="1" applyFont="1" applyFill="1" applyBorder="1" applyAlignment="1" applyProtection="1">
      <alignment horizontal="right" vertical="center"/>
      <protection locked="0" hidden="1"/>
    </xf>
    <xf numFmtId="0" fontId="20" fillId="0" borderId="8" xfId="0" applyFont="1" applyBorder="1" applyAlignment="1" applyProtection="1">
      <alignment horizontal="left" vertical="center"/>
      <protection locked="0" hidden="1"/>
    </xf>
    <xf numFmtId="180" fontId="16" fillId="0" borderId="61" xfId="2" applyNumberFormat="1" applyFont="1" applyFill="1" applyBorder="1" applyAlignment="1" applyProtection="1">
      <alignment horizontal="right" vertical="center"/>
      <protection locked="0" hidden="1"/>
    </xf>
    <xf numFmtId="179" fontId="26" fillId="0" borderId="3" xfId="0" applyNumberFormat="1" applyFont="1" applyBorder="1" applyAlignment="1" applyProtection="1">
      <alignment horizontal="right" vertical="center"/>
      <protection hidden="1"/>
    </xf>
    <xf numFmtId="180" fontId="16" fillId="0" borderId="4" xfId="2" applyNumberFormat="1" applyFont="1" applyFill="1" applyBorder="1" applyAlignment="1" applyProtection="1">
      <alignment horizontal="right" vertical="center"/>
      <protection locked="0" hidden="1"/>
    </xf>
    <xf numFmtId="180" fontId="16" fillId="0" borderId="3" xfId="2" applyNumberFormat="1" applyFont="1" applyFill="1" applyBorder="1" applyAlignment="1" applyProtection="1">
      <alignment horizontal="right" vertical="center"/>
      <protection locked="0" hidden="1"/>
    </xf>
    <xf numFmtId="0" fontId="20" fillId="0" borderId="16" xfId="0" applyFont="1" applyBorder="1" applyAlignment="1" applyProtection="1">
      <alignment horizontal="left" vertical="center"/>
      <protection locked="0" hidden="1"/>
    </xf>
    <xf numFmtId="0" fontId="16" fillId="0" borderId="46" xfId="0" applyFont="1" applyBorder="1" applyAlignment="1" applyProtection="1">
      <alignment horizontal="center" vertical="center"/>
      <protection locked="0" hidden="1"/>
    </xf>
    <xf numFmtId="0" fontId="16" fillId="0" borderId="47" xfId="0" applyFont="1" applyBorder="1" applyAlignment="1" applyProtection="1">
      <alignment horizontal="center" vertical="center"/>
      <protection locked="0" hidden="1"/>
    </xf>
    <xf numFmtId="185" fontId="26" fillId="0" borderId="48" xfId="0" applyNumberFormat="1" applyFont="1" applyBorder="1" applyAlignment="1" applyProtection="1">
      <alignment horizontal="right" vertical="center"/>
      <protection hidden="1"/>
    </xf>
    <xf numFmtId="185" fontId="26" fillId="0" borderId="49" xfId="0" applyNumberFormat="1" applyFont="1" applyBorder="1" applyAlignment="1" applyProtection="1">
      <alignment horizontal="right" vertical="center"/>
      <protection hidden="1"/>
    </xf>
    <xf numFmtId="0" fontId="16" fillId="0" borderId="8" xfId="0" applyFont="1" applyBorder="1" applyAlignment="1" applyProtection="1">
      <alignment horizontal="left" vertical="center" indent="1"/>
      <protection locked="0" hidden="1"/>
    </xf>
    <xf numFmtId="0" fontId="16" fillId="0" borderId="10" xfId="0" applyFont="1" applyBorder="1" applyAlignment="1" applyProtection="1">
      <alignment horizontal="left" vertical="center" indent="1"/>
      <protection locked="0" hidden="1"/>
    </xf>
    <xf numFmtId="0" fontId="26" fillId="0" borderId="30" xfId="0" applyFont="1" applyBorder="1" applyAlignment="1" applyProtection="1">
      <alignment horizontal="left" vertical="center" indent="1"/>
      <protection hidden="1"/>
    </xf>
    <xf numFmtId="0" fontId="26" fillId="0" borderId="52" xfId="0" applyFont="1" applyBorder="1" applyAlignment="1" applyProtection="1">
      <alignment horizontal="left" vertical="center" indent="1"/>
      <protection hidden="1"/>
    </xf>
    <xf numFmtId="185" fontId="26" fillId="0" borderId="53" xfId="0" applyNumberFormat="1" applyFont="1" applyBorder="1" applyAlignment="1" applyProtection="1">
      <alignment horizontal="right" vertical="center"/>
      <protection hidden="1"/>
    </xf>
    <xf numFmtId="185" fontId="26" fillId="0" borderId="54" xfId="0" applyNumberFormat="1" applyFont="1" applyBorder="1" applyAlignment="1" applyProtection="1">
      <alignment horizontal="right" vertical="center"/>
      <protection hidden="1"/>
    </xf>
    <xf numFmtId="0" fontId="26" fillId="0" borderId="4" xfId="0" applyFont="1" applyBorder="1" applyAlignment="1" applyProtection="1">
      <alignment horizontal="left" vertical="center" indent="1"/>
      <protection hidden="1"/>
    </xf>
    <xf numFmtId="0" fontId="26" fillId="0" borderId="6" xfId="0" applyFont="1" applyBorder="1" applyAlignment="1" applyProtection="1">
      <alignment horizontal="left" vertical="center" indent="1"/>
      <protection hidden="1"/>
    </xf>
    <xf numFmtId="0" fontId="16" fillId="0" borderId="13" xfId="0" applyFont="1" applyBorder="1" applyAlignment="1" applyProtection="1">
      <alignment horizontal="left" vertical="center" indent="1"/>
      <protection locked="0" hidden="1"/>
    </xf>
    <xf numFmtId="0" fontId="16" fillId="0" borderId="2" xfId="0" applyFont="1" applyBorder="1" applyAlignment="1" applyProtection="1">
      <alignment horizontal="left" vertical="center" indent="1"/>
      <protection locked="0" hidden="1"/>
    </xf>
    <xf numFmtId="0" fontId="16" fillId="0" borderId="8" xfId="0" applyFont="1" applyBorder="1" applyAlignment="1" applyProtection="1">
      <alignment horizontal="left" vertical="center"/>
      <protection locked="0" hidden="1"/>
    </xf>
    <xf numFmtId="185" fontId="26" fillId="0" borderId="44" xfId="0" applyNumberFormat="1" applyFont="1" applyBorder="1" applyAlignment="1" applyProtection="1">
      <alignment horizontal="right" vertical="center"/>
      <protection hidden="1"/>
    </xf>
    <xf numFmtId="185" fontId="26" fillId="0" borderId="45" xfId="0" applyNumberFormat="1" applyFont="1" applyBorder="1" applyAlignment="1" applyProtection="1">
      <alignment horizontal="right" vertical="center"/>
      <protection hidden="1"/>
    </xf>
    <xf numFmtId="185" fontId="26" fillId="0" borderId="7" xfId="0" applyNumberFormat="1" applyFont="1" applyBorder="1" applyAlignment="1" applyProtection="1">
      <alignment horizontal="right" vertical="center"/>
      <protection hidden="1"/>
    </xf>
    <xf numFmtId="0" fontId="16" fillId="0" borderId="39" xfId="0" applyFont="1" applyBorder="1" applyAlignment="1" applyProtection="1">
      <alignment horizontal="left" vertical="center"/>
      <protection locked="0" hidden="1"/>
    </xf>
    <xf numFmtId="0" fontId="16" fillId="0" borderId="35" xfId="0" applyFont="1" applyBorder="1" applyAlignment="1" applyProtection="1">
      <alignment horizontal="left" vertical="center"/>
      <protection locked="0" hidden="1"/>
    </xf>
    <xf numFmtId="0" fontId="16" fillId="0" borderId="16" xfId="0" applyFont="1" applyBorder="1" applyAlignment="1" applyProtection="1">
      <alignment horizontal="left" vertical="center"/>
      <protection locked="0" hidden="1"/>
    </xf>
    <xf numFmtId="0" fontId="16" fillId="0" borderId="62" xfId="0" applyFont="1" applyBorder="1" applyAlignment="1" applyProtection="1">
      <alignment horizontal="left" vertical="center"/>
      <protection locked="0" hidden="1"/>
    </xf>
    <xf numFmtId="0" fontId="16" fillId="0" borderId="63" xfId="0" applyFont="1" applyBorder="1" applyAlignment="1" applyProtection="1">
      <alignment horizontal="left" vertical="center"/>
      <protection locked="0" hidden="1"/>
    </xf>
    <xf numFmtId="0" fontId="16" fillId="0" borderId="4" xfId="0" applyFont="1" applyBorder="1" applyAlignment="1" applyProtection="1">
      <alignment horizontal="left" vertical="center"/>
      <protection locked="0" hidden="1"/>
    </xf>
    <xf numFmtId="185" fontId="26" fillId="0" borderId="3" xfId="0" applyNumberFormat="1" applyFont="1" applyBorder="1" applyAlignment="1" applyProtection="1">
      <alignment horizontal="right" vertical="center"/>
      <protection hidden="1"/>
    </xf>
    <xf numFmtId="0" fontId="16" fillId="0" borderId="13" xfId="0" applyFont="1" applyBorder="1" applyAlignment="1" applyProtection="1">
      <alignment horizontal="left" vertical="center"/>
      <protection locked="0" hidden="1"/>
    </xf>
    <xf numFmtId="185" fontId="26" fillId="0" borderId="1" xfId="0" applyNumberFormat="1" applyFont="1" applyBorder="1" applyAlignment="1" applyProtection="1">
      <alignment horizontal="right" vertical="center"/>
      <protection hidden="1"/>
    </xf>
    <xf numFmtId="0" fontId="20" fillId="0" borderId="64" xfId="0" applyFont="1" applyBorder="1" applyProtection="1">
      <alignment vertical="center"/>
      <protection locked="0"/>
    </xf>
    <xf numFmtId="0" fontId="20" fillId="0" borderId="19" xfId="0" applyFont="1" applyBorder="1" applyProtection="1">
      <alignment vertical="center"/>
      <protection locked="0"/>
    </xf>
    <xf numFmtId="178" fontId="26" fillId="0" borderId="53" xfId="0" applyNumberFormat="1" applyFont="1" applyBorder="1" applyAlignment="1" applyProtection="1">
      <alignment horizontal="right" vertical="center"/>
      <protection hidden="1"/>
    </xf>
    <xf numFmtId="178" fontId="26" fillId="0" borderId="54" xfId="0" applyNumberFormat="1" applyFont="1" applyBorder="1" applyAlignment="1" applyProtection="1">
      <alignment horizontal="right" vertical="center"/>
      <protection hidden="1"/>
    </xf>
    <xf numFmtId="178" fontId="26" fillId="0" borderId="48" xfId="0" applyNumberFormat="1" applyFont="1" applyBorder="1" applyAlignment="1" applyProtection="1">
      <alignment horizontal="right" vertical="center"/>
      <protection hidden="1"/>
    </xf>
    <xf numFmtId="178" fontId="26" fillId="0" borderId="49" xfId="0" applyNumberFormat="1" applyFont="1" applyBorder="1" applyAlignment="1" applyProtection="1">
      <alignment horizontal="right" vertical="center"/>
      <protection hidden="1"/>
    </xf>
    <xf numFmtId="178" fontId="26" fillId="0" borderId="44" xfId="0" applyNumberFormat="1" applyFont="1" applyBorder="1" applyAlignment="1" applyProtection="1">
      <alignment horizontal="right" vertical="center"/>
      <protection hidden="1"/>
    </xf>
    <xf numFmtId="178" fontId="26" fillId="0" borderId="7" xfId="0" applyNumberFormat="1" applyFont="1" applyBorder="1" applyAlignment="1" applyProtection="1">
      <alignment horizontal="right" vertical="center"/>
      <protection hidden="1"/>
    </xf>
    <xf numFmtId="178" fontId="26" fillId="0" borderId="45" xfId="0" applyNumberFormat="1" applyFont="1" applyBorder="1" applyAlignment="1" applyProtection="1">
      <alignment horizontal="right" vertical="center"/>
      <protection hidden="1"/>
    </xf>
    <xf numFmtId="178" fontId="26" fillId="0" borderId="3" xfId="0" applyNumberFormat="1" applyFont="1" applyBorder="1" applyAlignment="1" applyProtection="1">
      <alignment horizontal="right" vertical="center"/>
      <protection hidden="1"/>
    </xf>
    <xf numFmtId="178" fontId="26" fillId="0" borderId="1" xfId="0" applyNumberFormat="1" applyFont="1" applyBorder="1" applyAlignment="1" applyProtection="1">
      <alignment horizontal="right" vertical="center"/>
      <protection hidden="1"/>
    </xf>
  </cellXfs>
  <cellStyles count="3">
    <cellStyle name="ハイパーリンク" xfId="1" builtinId="8"/>
    <cellStyle name="桁区切り" xfId="2" builtinId="6"/>
    <cellStyle name="標準" xfId="0" builtinId="0"/>
  </cellStyles>
  <dxfs count="3"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ikaku@chibajihan.jp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ikaku@chibajihan.jp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kikaku@chibajihan.jp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H178"/>
  <sheetViews>
    <sheetView showGridLines="0" showZeros="0" view="pageBreakPreview" zoomScale="90" zoomScaleNormal="100" zoomScaleSheetLayoutView="90" workbookViewId="0">
      <pane xSplit="1" ySplit="4" topLeftCell="B35" activePane="bottomRight" state="frozen"/>
      <selection activeCell="B5" sqref="B5"/>
      <selection pane="topRight" activeCell="B5" sqref="B5"/>
      <selection pane="bottomLeft" activeCell="B5" sqref="B5"/>
      <selection pane="bottomRight" activeCell="L52" sqref="L52"/>
    </sheetView>
  </sheetViews>
  <sheetFormatPr defaultRowHeight="16.5"/>
  <cols>
    <col min="1" max="1" width="6.125" style="194" customWidth="1"/>
    <col min="2" max="2" width="9.25" style="36" customWidth="1"/>
    <col min="3" max="3" width="6.625" style="192" customWidth="1"/>
    <col min="4" max="4" width="9.25" style="36" customWidth="1"/>
    <col min="5" max="5" width="6.625" style="192" customWidth="1"/>
    <col min="6" max="6" width="9.25" style="36" customWidth="1"/>
    <col min="7" max="7" width="6.625" style="192" customWidth="1"/>
    <col min="8" max="8" width="9.25" style="36" customWidth="1"/>
    <col min="9" max="9" width="6.625" style="192" customWidth="1"/>
    <col min="10" max="10" width="9.25" style="36" customWidth="1"/>
    <col min="11" max="11" width="6.625" style="192" customWidth="1"/>
    <col min="12" max="12" width="9.25" style="36" customWidth="1"/>
    <col min="13" max="13" width="6.625" style="192" customWidth="1"/>
    <col min="14" max="14" width="9.25" style="36" customWidth="1"/>
    <col min="15" max="15" width="6.625" style="192" customWidth="1"/>
    <col min="16" max="16" width="9.25" style="36" customWidth="1"/>
    <col min="17" max="17" width="6.625" style="192" customWidth="1"/>
    <col min="18" max="18" width="9.25" style="36" customWidth="1"/>
    <col min="19" max="19" width="6.625" style="192" customWidth="1"/>
    <col min="20" max="20" width="9.25" style="192" customWidth="1"/>
    <col min="21" max="21" width="6.75" style="192" customWidth="1"/>
    <col min="22" max="22" width="9.25" style="36" customWidth="1"/>
    <col min="23" max="23" width="6.625" style="192" customWidth="1"/>
    <col min="24" max="24" width="9.125" style="36" customWidth="1"/>
    <col min="25" max="25" width="6.625" style="192" customWidth="1"/>
    <col min="26" max="26" width="9.25" style="36" customWidth="1"/>
    <col min="27" max="27" width="6.625" style="192" customWidth="1"/>
    <col min="28" max="28" width="9.25" style="36" customWidth="1"/>
    <col min="29" max="29" width="6.625" style="192" customWidth="1"/>
    <col min="30" max="30" width="12.75" style="193" customWidth="1"/>
    <col min="31" max="31" width="6.625" style="194" customWidth="1"/>
    <col min="32" max="33" width="9" style="194"/>
    <col min="34" max="34" width="0" style="194" hidden="1" customWidth="1"/>
    <col min="35" max="16384" width="9" style="194"/>
  </cols>
  <sheetData>
    <row r="1" spans="1:34" ht="16.5" customHeight="1">
      <c r="A1" s="111" t="s">
        <v>0</v>
      </c>
    </row>
    <row r="2" spans="1:34" ht="14.25" customHeight="1">
      <c r="B2" s="272" t="s">
        <v>1</v>
      </c>
      <c r="C2" s="272"/>
      <c r="D2" s="272"/>
      <c r="E2" s="272"/>
      <c r="AA2" s="273" t="s">
        <v>163</v>
      </c>
      <c r="AB2" s="273"/>
      <c r="AC2" s="273"/>
      <c r="AD2" s="195" t="s">
        <v>483</v>
      </c>
    </row>
    <row r="3" spans="1:34" ht="14.25" customHeight="1">
      <c r="A3" s="196" t="s">
        <v>2</v>
      </c>
      <c r="B3" s="270" t="s">
        <v>235</v>
      </c>
      <c r="C3" s="271"/>
      <c r="D3" s="270" t="s">
        <v>319</v>
      </c>
      <c r="E3" s="271"/>
      <c r="F3" s="270" t="s">
        <v>3</v>
      </c>
      <c r="G3" s="271"/>
      <c r="H3" s="270" t="s">
        <v>4</v>
      </c>
      <c r="I3" s="271"/>
      <c r="J3" s="270" t="s">
        <v>5</v>
      </c>
      <c r="K3" s="271"/>
      <c r="L3" s="270" t="s">
        <v>6</v>
      </c>
      <c r="M3" s="271"/>
      <c r="N3" s="270" t="s">
        <v>7</v>
      </c>
      <c r="O3" s="271"/>
      <c r="P3" s="270" t="s">
        <v>8</v>
      </c>
      <c r="Q3" s="271"/>
      <c r="R3" s="270" t="s">
        <v>9</v>
      </c>
      <c r="S3" s="271"/>
      <c r="T3" s="270" t="s">
        <v>10</v>
      </c>
      <c r="U3" s="271"/>
      <c r="V3" s="270" t="s">
        <v>11</v>
      </c>
      <c r="W3" s="271"/>
      <c r="X3" s="274" t="s">
        <v>275</v>
      </c>
      <c r="Y3" s="275"/>
      <c r="Z3" s="270" t="s">
        <v>12</v>
      </c>
      <c r="AA3" s="271"/>
      <c r="AB3" s="270" t="s">
        <v>13</v>
      </c>
      <c r="AC3" s="271"/>
      <c r="AD3" s="197"/>
      <c r="AE3" s="198" t="s">
        <v>2</v>
      </c>
    </row>
    <row r="4" spans="1:34" ht="14.25" customHeight="1">
      <c r="A4" s="199" t="s">
        <v>14</v>
      </c>
      <c r="B4" s="60" t="s">
        <v>15</v>
      </c>
      <c r="C4" s="200" t="s">
        <v>16</v>
      </c>
      <c r="D4" s="60" t="s">
        <v>15</v>
      </c>
      <c r="E4" s="200" t="s">
        <v>16</v>
      </c>
      <c r="F4" s="60" t="s">
        <v>15</v>
      </c>
      <c r="G4" s="200" t="s">
        <v>16</v>
      </c>
      <c r="H4" s="60" t="s">
        <v>15</v>
      </c>
      <c r="I4" s="200" t="s">
        <v>16</v>
      </c>
      <c r="J4" s="60" t="s">
        <v>15</v>
      </c>
      <c r="K4" s="200" t="s">
        <v>16</v>
      </c>
      <c r="L4" s="60" t="s">
        <v>15</v>
      </c>
      <c r="M4" s="200" t="s">
        <v>16</v>
      </c>
      <c r="N4" s="60" t="s">
        <v>15</v>
      </c>
      <c r="O4" s="200" t="s">
        <v>16</v>
      </c>
      <c r="P4" s="60" t="s">
        <v>15</v>
      </c>
      <c r="Q4" s="200" t="s">
        <v>16</v>
      </c>
      <c r="R4" s="60" t="s">
        <v>15</v>
      </c>
      <c r="S4" s="200" t="s">
        <v>16</v>
      </c>
      <c r="T4" s="60" t="s">
        <v>15</v>
      </c>
      <c r="U4" s="200" t="s">
        <v>16</v>
      </c>
      <c r="V4" s="60" t="s">
        <v>15</v>
      </c>
      <c r="W4" s="200" t="s">
        <v>16</v>
      </c>
      <c r="X4" s="60" t="s">
        <v>15</v>
      </c>
      <c r="Y4" s="200" t="s">
        <v>16</v>
      </c>
      <c r="Z4" s="60" t="s">
        <v>15</v>
      </c>
      <c r="AA4" s="200" t="s">
        <v>16</v>
      </c>
      <c r="AB4" s="60" t="s">
        <v>15</v>
      </c>
      <c r="AC4" s="200" t="s">
        <v>16</v>
      </c>
      <c r="AD4" s="34" t="s">
        <v>17</v>
      </c>
      <c r="AE4" s="201" t="s">
        <v>14</v>
      </c>
    </row>
    <row r="5" spans="1:34" ht="15.75" customHeight="1">
      <c r="A5" s="202"/>
      <c r="B5" s="35"/>
      <c r="C5" s="64">
        <f>SUM(車種別台数表24.12:車種別台数表26.1!C5)</f>
        <v>0</v>
      </c>
      <c r="D5" s="35"/>
      <c r="E5" s="64">
        <f>SUM(車種別台数表24.12:車種別台数表26.1!E5)</f>
        <v>0</v>
      </c>
      <c r="F5" s="35" t="s">
        <v>18</v>
      </c>
      <c r="G5" s="64">
        <f>SUM(車種別台数表24.12:車種別台数表26.1!G5)</f>
        <v>99</v>
      </c>
      <c r="H5" s="35"/>
      <c r="I5" s="64">
        <f>SUM(車種別台数表24.12:車種別台数表26.1!I5)</f>
        <v>0</v>
      </c>
      <c r="J5" s="35" t="s">
        <v>322</v>
      </c>
      <c r="K5" s="64">
        <f>SUM(車種別台数表24.12:車種別台数表26.1!K5)</f>
        <v>116</v>
      </c>
      <c r="L5" s="35" t="s">
        <v>323</v>
      </c>
      <c r="M5" s="64">
        <f>SUM(車種別台数表24.12:車種別台数表26.1!M5)</f>
        <v>4</v>
      </c>
      <c r="N5" s="35" t="s">
        <v>215</v>
      </c>
      <c r="O5" s="64">
        <f>SUM(車種別台数表24.12:車種別台数表26.1!O5)</f>
        <v>0</v>
      </c>
      <c r="P5" s="35" t="s">
        <v>324</v>
      </c>
      <c r="Q5" s="64">
        <f>SUM(車種別台数表24.12:車種別台数表26.1!Q5)</f>
        <v>23</v>
      </c>
      <c r="R5" s="35" t="s">
        <v>448</v>
      </c>
      <c r="S5" s="64">
        <f>SUM(車種別台数表24.12:車種別台数表26.1!S5)</f>
        <v>0</v>
      </c>
      <c r="T5" s="35" t="s">
        <v>429</v>
      </c>
      <c r="U5" s="64">
        <f>SUM(車種別台数表24.12:車種別台数表26.1!U5)</f>
        <v>10</v>
      </c>
      <c r="V5" s="35" t="s">
        <v>331</v>
      </c>
      <c r="W5" s="64">
        <f>SUM(車種別台数表24.12:車種別台数表26.1!W5)</f>
        <v>0</v>
      </c>
      <c r="X5" s="35" t="s">
        <v>326</v>
      </c>
      <c r="Y5" s="64">
        <f>SUM(車種別台数表24.12:車種別台数表26.1!Y5)</f>
        <v>17</v>
      </c>
      <c r="AA5" s="64">
        <f>SUM(車種別台数表24.12:車種別台数表26.1!AA5)</f>
        <v>0</v>
      </c>
      <c r="AB5" s="35"/>
      <c r="AC5" s="64">
        <f>SUM(車種別台数表24.12:車種別台数表26.1!AC5)</f>
        <v>0</v>
      </c>
      <c r="AD5" s="65"/>
      <c r="AE5" s="203"/>
      <c r="AH5" s="204">
        <v>2011.01</v>
      </c>
    </row>
    <row r="6" spans="1:34" ht="15.75" customHeight="1">
      <c r="A6" s="205"/>
      <c r="B6" s="35"/>
      <c r="C6" s="64">
        <f>SUM(車種別台数表24.12:車種別台数表26.1!C6)</f>
        <v>0</v>
      </c>
      <c r="D6" s="35"/>
      <c r="E6" s="64">
        <f>SUM(車種別台数表24.12:車種別台数表26.1!E6)</f>
        <v>0</v>
      </c>
      <c r="F6" s="35"/>
      <c r="G6" s="64">
        <f>SUM(車種別台数表24.12:車種別台数表26.1!G6)</f>
        <v>0</v>
      </c>
      <c r="H6" s="35"/>
      <c r="I6" s="64">
        <f>SUM(車種別台数表24.12:車種別台数表26.1!I6)</f>
        <v>0</v>
      </c>
      <c r="J6" s="35" t="s">
        <v>315</v>
      </c>
      <c r="K6" s="64">
        <f>SUM(車種別台数表24.12:車種別台数表26.1!K6)</f>
        <v>84</v>
      </c>
      <c r="L6" s="35"/>
      <c r="M6" s="64">
        <f>SUM(車種別台数表24.12:車種別台数表26.1!M6)</f>
        <v>0</v>
      </c>
      <c r="N6" s="35"/>
      <c r="O6" s="64">
        <f>SUM(車種別台数表24.12:車種別台数表26.1!O6)</f>
        <v>0</v>
      </c>
      <c r="P6" s="35" t="s">
        <v>327</v>
      </c>
      <c r="Q6" s="64">
        <f>SUM(車種別台数表24.12:車種別台数表26.1!Q6)</f>
        <v>21</v>
      </c>
      <c r="R6" s="35" t="s">
        <v>328</v>
      </c>
      <c r="S6" s="64">
        <f>SUM(車種別台数表24.12:車種別台数表26.1!S6)</f>
        <v>2</v>
      </c>
      <c r="T6" s="36"/>
      <c r="U6" s="64">
        <f>SUM(車種別台数表24.12:車種別台数表26.1!U6)</f>
        <v>0</v>
      </c>
      <c r="V6" s="35" t="s">
        <v>185</v>
      </c>
      <c r="W6" s="64">
        <f>SUM(車種別台数表24.12:車種別台数表26.1!W6)</f>
        <v>0</v>
      </c>
      <c r="X6" s="35"/>
      <c r="Y6" s="64">
        <f>SUM(車種別台数表24.12:車種別台数表26.1!Y6)</f>
        <v>0</v>
      </c>
      <c r="AA6" s="64">
        <f>SUM(車種別台数表24.12:車種別台数表26.1!AA6)</f>
        <v>0</v>
      </c>
      <c r="AB6" s="35"/>
      <c r="AC6" s="64">
        <f>SUM(車種別台数表24.12:車種別台数表26.1!AC6)</f>
        <v>0</v>
      </c>
      <c r="AD6" s="65"/>
      <c r="AE6" s="206"/>
      <c r="AH6" s="204">
        <v>2011.02</v>
      </c>
    </row>
    <row r="7" spans="1:34" ht="15.75" customHeight="1">
      <c r="A7" s="207"/>
      <c r="B7" s="35"/>
      <c r="C7" s="64">
        <f>SUM(車種別台数表24.12:車種別台数表26.1!C7)</f>
        <v>0</v>
      </c>
      <c r="D7" s="35"/>
      <c r="E7" s="64">
        <f>SUM(車種別台数表24.12:車種別台数表26.1!E7)</f>
        <v>0</v>
      </c>
      <c r="F7" s="35"/>
      <c r="G7" s="64">
        <f>SUM(車種別台数表24.12:車種別台数表26.1!G7)</f>
        <v>0</v>
      </c>
      <c r="H7" s="35"/>
      <c r="I7" s="64">
        <f>SUM(車種別台数表24.12:車種別台数表26.1!I7)</f>
        <v>0</v>
      </c>
      <c r="J7" s="35" t="s">
        <v>329</v>
      </c>
      <c r="K7" s="64">
        <f>SUM(車種別台数表24.12:車種別台数表26.1!K7)</f>
        <v>3</v>
      </c>
      <c r="L7" s="35"/>
      <c r="M7" s="64">
        <f>SUM(車種別台数表24.12:車種別台数表26.1!M7)</f>
        <v>0</v>
      </c>
      <c r="N7" s="35"/>
      <c r="O7" s="64">
        <f>SUM(車種別台数表24.12:車種別台数表26.1!O7)</f>
        <v>0</v>
      </c>
      <c r="P7" s="35"/>
      <c r="Q7" s="64">
        <f>SUM(車種別台数表24.12:車種別台数表26.1!Q7)</f>
        <v>0</v>
      </c>
      <c r="R7" s="35" t="s">
        <v>330</v>
      </c>
      <c r="S7" s="64">
        <f>SUM(車種別台数表24.12:車種別台数表26.1!S7)</f>
        <v>4</v>
      </c>
      <c r="T7" s="35"/>
      <c r="U7" s="64">
        <f>SUM(車種別台数表24.12:車種別台数表26.1!U7)</f>
        <v>0</v>
      </c>
      <c r="V7" s="35" t="s">
        <v>186</v>
      </c>
      <c r="W7" s="64">
        <f>SUM(車種別台数表24.12:車種別台数表26.1!W7)</f>
        <v>0</v>
      </c>
      <c r="X7" s="35"/>
      <c r="Y7" s="64">
        <f>SUM(車種別台数表24.12:車種別台数表26.1!Y7)</f>
        <v>0</v>
      </c>
      <c r="Z7" s="35"/>
      <c r="AA7" s="64">
        <f>SUM(車種別台数表24.12:車種別台数表26.1!AA7)</f>
        <v>0</v>
      </c>
      <c r="AB7" s="35"/>
      <c r="AC7" s="64">
        <f>SUM(車種別台数表24.12:車種別台数表26.1!AC7)</f>
        <v>0</v>
      </c>
      <c r="AD7" s="65"/>
      <c r="AE7" s="208"/>
      <c r="AH7" s="204">
        <v>2011.03</v>
      </c>
    </row>
    <row r="8" spans="1:34" ht="15.75" customHeight="1">
      <c r="A8" s="209" t="s">
        <v>19</v>
      </c>
      <c r="B8" s="35"/>
      <c r="C8" s="64">
        <f>SUM(車種別台数表24.12:車種別台数表26.1!C8)</f>
        <v>0</v>
      </c>
      <c r="D8" s="35"/>
      <c r="E8" s="64">
        <f>SUM(車種別台数表24.12:車種別台数表26.1!E8)</f>
        <v>0</v>
      </c>
      <c r="F8" s="35"/>
      <c r="G8" s="64">
        <f>SUM(車種別台数表24.12:車種別台数表26.1!G8)</f>
        <v>0</v>
      </c>
      <c r="H8" s="35"/>
      <c r="I8" s="64">
        <f>SUM(車種別台数表24.12:車種別台数表26.1!I8)</f>
        <v>0</v>
      </c>
      <c r="J8" s="35"/>
      <c r="K8" s="64">
        <f>SUM(車種別台数表24.12:車種別台数表26.1!K8)</f>
        <v>0</v>
      </c>
      <c r="L8" s="35"/>
      <c r="M8" s="64">
        <f>SUM(車種別台数表24.12:車種別台数表26.1!M8)</f>
        <v>0</v>
      </c>
      <c r="N8" s="35"/>
      <c r="O8" s="64">
        <f>SUM(車種別台数表24.12:車種別台数表26.1!O8)</f>
        <v>0</v>
      </c>
      <c r="P8" s="35"/>
      <c r="Q8" s="64">
        <f>SUM(車種別台数表24.12:車種別台数表26.1!Q8)</f>
        <v>0</v>
      </c>
      <c r="R8" s="35" t="s">
        <v>332</v>
      </c>
      <c r="S8" s="64">
        <f>SUM(車種別台数表24.12:車種別台数表26.1!S8)</f>
        <v>19</v>
      </c>
      <c r="T8" s="35"/>
      <c r="U8" s="64">
        <f>SUM(車種別台数表24.12:車種別台数表26.1!U8)</f>
        <v>0</v>
      </c>
      <c r="V8" s="35" t="s">
        <v>187</v>
      </c>
      <c r="W8" s="64">
        <f>SUM(車種別台数表24.12:車種別台数表26.1!W8)</f>
        <v>19</v>
      </c>
      <c r="X8" s="35"/>
      <c r="Y8" s="64">
        <f>SUM(車種別台数表24.12:車種別台数表26.1!Y8)</f>
        <v>0</v>
      </c>
      <c r="AA8" s="64">
        <f>SUM(車種別台数表24.12:車種別台数表26.1!AA8)</f>
        <v>0</v>
      </c>
      <c r="AB8" s="35"/>
      <c r="AC8" s="64">
        <f>SUM(車種別台数表24.12:車種別台数表26.1!AC8)</f>
        <v>0</v>
      </c>
      <c r="AD8" s="65"/>
      <c r="AE8" s="210" t="s">
        <v>19</v>
      </c>
      <c r="AH8" s="204">
        <v>2011.04</v>
      </c>
    </row>
    <row r="9" spans="1:34" ht="15.75" customHeight="1">
      <c r="A9" s="211" t="s">
        <v>22</v>
      </c>
      <c r="B9" s="35"/>
      <c r="C9" s="64">
        <f>SUM(車種別台数表24.12:車種別台数表26.1!C9)</f>
        <v>0</v>
      </c>
      <c r="D9" s="35"/>
      <c r="E9" s="64">
        <f>SUM(車種別台数表24.12:車種別台数表26.1!E9)</f>
        <v>0</v>
      </c>
      <c r="F9" s="35"/>
      <c r="G9" s="64">
        <f>SUM(車種別台数表24.12:車種別台数表26.1!G9)</f>
        <v>0</v>
      </c>
      <c r="H9" s="35"/>
      <c r="I9" s="64">
        <f>SUM(車種別台数表24.12:車種別台数表26.1!I9)</f>
        <v>0</v>
      </c>
      <c r="J9" s="35"/>
      <c r="K9" s="64">
        <f>SUM(車種別台数表24.12:車種別台数表26.1!K9)</f>
        <v>0</v>
      </c>
      <c r="L9" s="35"/>
      <c r="M9" s="64">
        <f>SUM(車種別台数表24.12:車種別台数表26.1!M9)</f>
        <v>0</v>
      </c>
      <c r="N9" s="35"/>
      <c r="O9" s="64">
        <f>SUM(車種別台数表24.12:車種別台数表26.1!O9)</f>
        <v>0</v>
      </c>
      <c r="P9" s="35"/>
      <c r="Q9" s="64">
        <f>SUM(車種別台数表24.12:車種別台数表26.1!Q9)</f>
        <v>0</v>
      </c>
      <c r="R9" s="35" t="s">
        <v>333</v>
      </c>
      <c r="S9" s="64">
        <f>SUM(車種別台数表24.12:車種別台数表26.1!S9)</f>
        <v>0</v>
      </c>
      <c r="T9" s="35"/>
      <c r="U9" s="64">
        <f>SUM(車種別台数表24.12:車種別台数表26.1!U9)</f>
        <v>0</v>
      </c>
      <c r="V9" s="35" t="s">
        <v>188</v>
      </c>
      <c r="W9" s="64">
        <f>SUM(車種別台数表24.12:車種別台数表26.1!W9)</f>
        <v>3</v>
      </c>
      <c r="X9" s="35"/>
      <c r="Y9" s="64">
        <f>SUM(車種別台数表24.12:車種別台数表26.1!Y9)</f>
        <v>0</v>
      </c>
      <c r="AA9" s="64">
        <f>SUM(車種別台数表24.12:車種別台数表26.1!AA9)</f>
        <v>0</v>
      </c>
      <c r="AB9" s="35"/>
      <c r="AC9" s="64">
        <f>SUM(車種別台数表24.12:車種別台数表26.1!AC9)</f>
        <v>0</v>
      </c>
      <c r="AD9" s="65"/>
      <c r="AE9" s="212" t="s">
        <v>22</v>
      </c>
      <c r="AH9" s="204">
        <v>2011.05</v>
      </c>
    </row>
    <row r="10" spans="1:34" ht="15.75" customHeight="1">
      <c r="A10" s="211" t="s">
        <v>24</v>
      </c>
      <c r="B10" s="35"/>
      <c r="C10" s="64">
        <f>SUM(車種別台数表24.12:車種別台数表26.1!C10)</f>
        <v>0</v>
      </c>
      <c r="D10" s="35"/>
      <c r="E10" s="64">
        <f>SUM(車種別台数表24.12:車種別台数表26.1!E10)</f>
        <v>0</v>
      </c>
      <c r="F10" s="35"/>
      <c r="G10" s="64">
        <f>SUM(車種別台数表24.12:車種別台数表26.1!G10)</f>
        <v>0</v>
      </c>
      <c r="H10" s="35"/>
      <c r="I10" s="64">
        <f>SUM(車種別台数表24.12:車種別台数表26.1!I10)</f>
        <v>0</v>
      </c>
      <c r="J10" s="35"/>
      <c r="K10" s="64">
        <f>SUM(車種別台数表24.12:車種別台数表26.1!K10)</f>
        <v>0</v>
      </c>
      <c r="L10" s="35"/>
      <c r="M10" s="64">
        <f>SUM(車種別台数表24.12:車種別台数表26.1!M10)</f>
        <v>0</v>
      </c>
      <c r="N10" s="35"/>
      <c r="O10" s="64">
        <f>SUM(車種別台数表24.12:車種別台数表26.1!O10)</f>
        <v>0</v>
      </c>
      <c r="P10" s="35"/>
      <c r="Q10" s="64">
        <f>SUM(車種別台数表24.12:車種別台数表26.1!Q10)</f>
        <v>0</v>
      </c>
      <c r="R10" s="35" t="s">
        <v>334</v>
      </c>
      <c r="S10" s="64">
        <f>SUM(車種別台数表24.12:車種別台数表26.1!S10)</f>
        <v>7</v>
      </c>
      <c r="T10" s="35"/>
      <c r="U10" s="64">
        <f>SUM(車種別台数表24.12:車種別台数表26.1!U10)</f>
        <v>0</v>
      </c>
      <c r="V10" s="35" t="s">
        <v>189</v>
      </c>
      <c r="W10" s="64">
        <f>SUM(車種別台数表24.12:車種別台数表26.1!W10)</f>
        <v>35</v>
      </c>
      <c r="X10" s="35"/>
      <c r="Y10" s="64">
        <f>SUM(車種別台数表24.12:車種別台数表26.1!Y10)</f>
        <v>0</v>
      </c>
      <c r="AA10" s="64">
        <f>SUM(車種別台数表24.12:車種別台数表26.1!AA10)</f>
        <v>0</v>
      </c>
      <c r="AB10" s="35"/>
      <c r="AC10" s="64">
        <f>SUM(車種別台数表24.12:車種別台数表26.1!AC10)</f>
        <v>0</v>
      </c>
      <c r="AD10" s="65"/>
      <c r="AE10" s="212" t="s">
        <v>24</v>
      </c>
      <c r="AH10" s="204">
        <v>2011.06</v>
      </c>
    </row>
    <row r="11" spans="1:34" ht="15.75" customHeight="1">
      <c r="A11" s="211" t="s">
        <v>19</v>
      </c>
      <c r="B11" s="35"/>
      <c r="C11" s="64">
        <f>SUM(車種別台数表24.12:車種別台数表26.1!C11)</f>
        <v>0</v>
      </c>
      <c r="D11" s="35"/>
      <c r="E11" s="64">
        <f>SUM(車種別台数表24.12:車種別台数表26.1!E11)</f>
        <v>0</v>
      </c>
      <c r="F11" s="35"/>
      <c r="G11" s="64">
        <f>SUM(車種別台数表24.12:車種別台数表26.1!G11)</f>
        <v>0</v>
      </c>
      <c r="H11" s="35"/>
      <c r="I11" s="64">
        <f>SUM(車種別台数表24.12:車種別台数表26.1!I11)</f>
        <v>0</v>
      </c>
      <c r="J11" s="35"/>
      <c r="K11" s="64">
        <f>SUM(車種別台数表24.12:車種別台数表26.1!K11)</f>
        <v>0</v>
      </c>
      <c r="L11" s="35"/>
      <c r="M11" s="64">
        <f>SUM(車種別台数表24.12:車種別台数表26.1!M11)</f>
        <v>0</v>
      </c>
      <c r="N11" s="35"/>
      <c r="O11" s="64">
        <f>SUM(車種別台数表24.12:車種別台数表26.1!O11)</f>
        <v>0</v>
      </c>
      <c r="P11" s="35"/>
      <c r="Q11" s="64">
        <f>SUM(車種別台数表24.12:車種別台数表26.1!Q11)</f>
        <v>0</v>
      </c>
      <c r="R11" s="35" t="s">
        <v>338</v>
      </c>
      <c r="S11" s="64">
        <f>SUM(車種別台数表24.12:車種別台数表26.1!S11)</f>
        <v>0</v>
      </c>
      <c r="T11" s="35"/>
      <c r="U11" s="64">
        <f>SUM(車種別台数表24.12:車種別台数表26.1!U11)</f>
        <v>0</v>
      </c>
      <c r="V11" s="35" t="s">
        <v>450</v>
      </c>
      <c r="W11" s="64">
        <f>SUM(車種別台数表24.12:車種別台数表26.1!W11)</f>
        <v>0</v>
      </c>
      <c r="X11" s="35"/>
      <c r="Y11" s="64">
        <f>SUM(車種別台数表24.12:車種別台数表26.1!Y11)</f>
        <v>0</v>
      </c>
      <c r="AA11" s="64">
        <f>SUM(車種別台数表24.12:車種別台数表26.1!AA11)</f>
        <v>0</v>
      </c>
      <c r="AB11" s="35"/>
      <c r="AC11" s="64">
        <f>SUM(車種別台数表24.12:車種別台数表26.1!AC11)</f>
        <v>0</v>
      </c>
      <c r="AD11" s="65"/>
      <c r="AE11" s="212" t="s">
        <v>19</v>
      </c>
      <c r="AH11" s="204">
        <v>2011.07</v>
      </c>
    </row>
    <row r="12" spans="1:34" ht="15.75" customHeight="1">
      <c r="A12" s="209" t="s">
        <v>26</v>
      </c>
      <c r="B12" s="35"/>
      <c r="C12" s="64">
        <f>SUM(車種別台数表24.12:車種別台数表26.1!C12)</f>
        <v>0</v>
      </c>
      <c r="D12" s="35"/>
      <c r="E12" s="64">
        <f>SUM(車種別台数表24.12:車種別台数表26.1!E12)</f>
        <v>0</v>
      </c>
      <c r="F12" s="35"/>
      <c r="G12" s="64">
        <f>SUM(車種別台数表24.12:車種別台数表26.1!G12)</f>
        <v>0</v>
      </c>
      <c r="H12" s="35"/>
      <c r="I12" s="64">
        <f>SUM(車種別台数表24.12:車種別台数表26.1!I12)</f>
        <v>0</v>
      </c>
      <c r="J12" s="35"/>
      <c r="K12" s="64">
        <f>SUM(車種別台数表24.12:車種別台数表26.1!K12)</f>
        <v>0</v>
      </c>
      <c r="L12" s="35"/>
      <c r="M12" s="64">
        <f>SUM(車種別台数表24.12:車種別台数表26.1!M12)</f>
        <v>0</v>
      </c>
      <c r="N12" s="35"/>
      <c r="O12" s="64">
        <f>SUM(車種別台数表24.12:車種別台数表26.1!O12)</f>
        <v>0</v>
      </c>
      <c r="P12" s="35"/>
      <c r="Q12" s="64">
        <f>SUM(車種別台数表24.12:車種別台数表26.1!Q12)</f>
        <v>0</v>
      </c>
      <c r="R12" s="37" t="s">
        <v>248</v>
      </c>
      <c r="S12" s="64">
        <f>SUM(車種別台数表24.12:車種別台数表26.1!S12)</f>
        <v>0</v>
      </c>
      <c r="T12" s="35"/>
      <c r="U12" s="64">
        <f>SUM(車種別台数表24.12:車種別台数表26.1!U12)</f>
        <v>0</v>
      </c>
      <c r="V12" s="38" t="s">
        <v>190</v>
      </c>
      <c r="W12" s="64">
        <f>SUM(車種別台数表24.12:車種別台数表26.1!W12)</f>
        <v>0</v>
      </c>
      <c r="X12" s="35"/>
      <c r="Y12" s="64">
        <f>SUM(車種別台数表24.12:車種別台数表26.1!Y12)</f>
        <v>0</v>
      </c>
      <c r="AA12" s="64">
        <f>SUM(車種別台数表24.12:車種別台数表26.1!AA12)</f>
        <v>0</v>
      </c>
      <c r="AB12" s="35"/>
      <c r="AC12" s="64">
        <f>SUM(車種別台数表24.12:車種別台数表26.1!AC12)</f>
        <v>0</v>
      </c>
      <c r="AD12" s="65"/>
      <c r="AE12" s="210" t="s">
        <v>26</v>
      </c>
      <c r="AH12" s="204">
        <v>2011.08</v>
      </c>
    </row>
    <row r="13" spans="1:34" ht="15.75" customHeight="1">
      <c r="A13" s="209"/>
      <c r="B13" s="35"/>
      <c r="C13" s="64">
        <f>SUM(車種別台数表24.12:車種別台数表26.1!C13)</f>
        <v>0</v>
      </c>
      <c r="D13" s="35"/>
      <c r="E13" s="64">
        <f>SUM(車種別台数表24.12:車種別台数表26.1!E13)</f>
        <v>0</v>
      </c>
      <c r="F13" s="35"/>
      <c r="G13" s="64">
        <f>SUM(車種別台数表24.12:車種別台数表26.1!G13)</f>
        <v>0</v>
      </c>
      <c r="H13" s="35"/>
      <c r="I13" s="64">
        <f>SUM(車種別台数表24.12:車種別台数表26.1!I13)</f>
        <v>0</v>
      </c>
      <c r="J13" s="35"/>
      <c r="K13" s="64">
        <f>SUM(車種別台数表24.12:車種別台数表26.1!K13)</f>
        <v>0</v>
      </c>
      <c r="L13" s="35"/>
      <c r="M13" s="64">
        <f>SUM(車種別台数表24.12:車種別台数表26.1!M13)</f>
        <v>0</v>
      </c>
      <c r="N13" s="35"/>
      <c r="O13" s="64">
        <f>SUM(車種別台数表24.12:車種別台数表26.1!O13)</f>
        <v>0</v>
      </c>
      <c r="P13" s="35"/>
      <c r="Q13" s="64">
        <f>SUM(車種別台数表24.12:車種別台数表26.1!Q13)</f>
        <v>0</v>
      </c>
      <c r="R13" s="35"/>
      <c r="S13" s="64">
        <f>SUM(車種別台数表24.12:車種別台数表26.1!S13)</f>
        <v>0</v>
      </c>
      <c r="T13" s="35"/>
      <c r="U13" s="64">
        <f>SUM(車種別台数表24.12:車種別台数表26.1!U13)</f>
        <v>0</v>
      </c>
      <c r="V13" s="35" t="s">
        <v>114</v>
      </c>
      <c r="W13" s="64">
        <f>SUM(車種別台数表24.12:車種別台数表26.1!W13)</f>
        <v>0</v>
      </c>
      <c r="X13" s="35"/>
      <c r="Y13" s="64">
        <f>SUM(車種別台数表24.12:車種別台数表26.1!Y13)</f>
        <v>0</v>
      </c>
      <c r="AA13" s="64">
        <f>SUM(車種別台数表24.12:車種別台数表26.1!AA13)</f>
        <v>0</v>
      </c>
      <c r="AB13" s="35"/>
      <c r="AC13" s="64">
        <f>SUM(車種別台数表24.12:車種別台数表26.1!AC13)</f>
        <v>0</v>
      </c>
      <c r="AD13" s="65"/>
      <c r="AE13" s="210"/>
      <c r="AH13" s="204">
        <v>2011.09</v>
      </c>
    </row>
    <row r="14" spans="1:34" ht="15.75" customHeight="1">
      <c r="A14" s="209" t="s">
        <v>29</v>
      </c>
      <c r="B14" s="35"/>
      <c r="C14" s="64">
        <f>SUM(車種別台数表24.12:車種別台数表26.1!C14)</f>
        <v>0</v>
      </c>
      <c r="D14" s="35"/>
      <c r="E14" s="64">
        <f>SUM(車種別台数表24.12:車種別台数表26.1!E14)</f>
        <v>0</v>
      </c>
      <c r="F14" s="35"/>
      <c r="G14" s="64">
        <f>SUM(車種別台数表24.12:車種別台数表26.1!G14)</f>
        <v>0</v>
      </c>
      <c r="H14" s="35"/>
      <c r="I14" s="64">
        <f>SUM(車種別台数表24.12:車種別台数表26.1!I14)</f>
        <v>0</v>
      </c>
      <c r="J14" s="35"/>
      <c r="K14" s="64">
        <f>SUM(車種別台数表24.12:車種別台数表26.1!K14)</f>
        <v>0</v>
      </c>
      <c r="L14" s="35"/>
      <c r="M14" s="64">
        <f>SUM(車種別台数表24.12:車種別台数表26.1!M14)</f>
        <v>0</v>
      </c>
      <c r="N14" s="35"/>
      <c r="O14" s="64">
        <f>SUM(車種別台数表24.12:車種別台数表26.1!O14)</f>
        <v>0</v>
      </c>
      <c r="P14" s="35"/>
      <c r="Q14" s="64">
        <f>SUM(車種別台数表24.12:車種別台数表26.1!Q14)</f>
        <v>0</v>
      </c>
      <c r="S14" s="64">
        <f>SUM(車種別台数表24.12:車種別台数表26.1!S14)</f>
        <v>0</v>
      </c>
      <c r="T14" s="35"/>
      <c r="U14" s="64">
        <f>SUM(車種別台数表24.12:車種別台数表26.1!U14)</f>
        <v>0</v>
      </c>
      <c r="V14" s="36" t="s">
        <v>287</v>
      </c>
      <c r="W14" s="64">
        <f>SUM(車種別台数表24.12:車種別台数表26.1!W14)</f>
        <v>0</v>
      </c>
      <c r="X14" s="35"/>
      <c r="Y14" s="64">
        <f>SUM(車種別台数表24.12:車種別台数表26.1!Y14)</f>
        <v>0</v>
      </c>
      <c r="AA14" s="64">
        <f>SUM(車種別台数表24.12:車種別台数表26.1!AA14)</f>
        <v>0</v>
      </c>
      <c r="AB14" s="35"/>
      <c r="AC14" s="64">
        <f>SUM(車種別台数表24.12:車種別台数表26.1!AC14)</f>
        <v>0</v>
      </c>
      <c r="AD14" s="65"/>
      <c r="AE14" s="210" t="s">
        <v>29</v>
      </c>
      <c r="AH14" s="204">
        <v>2011.11</v>
      </c>
    </row>
    <row r="15" spans="1:34" ht="15.75" customHeight="1">
      <c r="A15" s="209" t="s">
        <v>31</v>
      </c>
      <c r="B15" s="35"/>
      <c r="C15" s="64">
        <f>SUM(車種別台数表24.12:車種別台数表26.1!C15)</f>
        <v>0</v>
      </c>
      <c r="D15" s="35"/>
      <c r="E15" s="64">
        <f>SUM(車種別台数表24.12:車種別台数表26.1!E15)</f>
        <v>0</v>
      </c>
      <c r="F15" s="35"/>
      <c r="G15" s="64">
        <f>SUM(車種別台数表24.12:車種別台数表26.1!G15)</f>
        <v>0</v>
      </c>
      <c r="H15" s="35"/>
      <c r="I15" s="64">
        <f>SUM(車種別台数表24.12:車種別台数表26.1!I15)</f>
        <v>0</v>
      </c>
      <c r="J15" s="35"/>
      <c r="K15" s="64">
        <f>SUM(車種別台数表24.12:車種別台数表26.1!K15)</f>
        <v>0</v>
      </c>
      <c r="L15" s="35"/>
      <c r="M15" s="64">
        <f>SUM(車種別台数表24.12:車種別台数表26.1!M15)</f>
        <v>0</v>
      </c>
      <c r="N15" s="35"/>
      <c r="O15" s="64">
        <f>SUM(車種別台数表24.12:車種別台数表26.1!O15)</f>
        <v>0</v>
      </c>
      <c r="P15" s="35"/>
      <c r="Q15" s="64">
        <f>SUM(車種別台数表24.12:車種別台数表26.1!Q15)</f>
        <v>0</v>
      </c>
      <c r="R15" s="35"/>
      <c r="S15" s="64">
        <f>SUM(車種別台数表24.12:車種別台数表26.1!S15)</f>
        <v>0</v>
      </c>
      <c r="T15" s="35"/>
      <c r="U15" s="64">
        <f>SUM(車種別台数表24.12:車種別台数表26.1!U15)</f>
        <v>0</v>
      </c>
      <c r="V15" s="35" t="s">
        <v>34</v>
      </c>
      <c r="W15" s="64">
        <f>SUM(車種別台数表24.12:車種別台数表26.1!W15)</f>
        <v>0</v>
      </c>
      <c r="X15" s="35"/>
      <c r="Y15" s="64">
        <f>SUM(車種別台数表24.12:車種別台数表26.1!Y15)</f>
        <v>0</v>
      </c>
      <c r="AA15" s="64">
        <f>SUM(車種別台数表24.12:車種別台数表26.1!AA15)</f>
        <v>0</v>
      </c>
      <c r="AB15" s="35"/>
      <c r="AC15" s="64">
        <f>SUM(車種別台数表24.12:車種別台数表26.1!AC15)</f>
        <v>0</v>
      </c>
      <c r="AD15" s="65"/>
      <c r="AE15" s="210" t="s">
        <v>31</v>
      </c>
      <c r="AH15" s="204">
        <v>2011.12</v>
      </c>
    </row>
    <row r="16" spans="1:34" ht="15.75" customHeight="1">
      <c r="A16" s="209" t="s">
        <v>33</v>
      </c>
      <c r="B16" s="35"/>
      <c r="C16" s="64">
        <f>SUM(車種別台数表24.12:車種別台数表26.1!C16)</f>
        <v>0</v>
      </c>
      <c r="D16" s="35"/>
      <c r="E16" s="64">
        <f>SUM(車種別台数表24.12:車種別台数表26.1!E16)</f>
        <v>0</v>
      </c>
      <c r="F16" s="35"/>
      <c r="G16" s="64">
        <f>SUM(車種別台数表24.12:車種別台数表26.1!G16)</f>
        <v>0</v>
      </c>
      <c r="H16" s="35"/>
      <c r="I16" s="64">
        <f>SUM(車種別台数表24.12:車種別台数表26.1!I16)</f>
        <v>0</v>
      </c>
      <c r="J16" s="35"/>
      <c r="K16" s="64">
        <f>SUM(車種別台数表24.12:車種別台数表26.1!K16)</f>
        <v>0</v>
      </c>
      <c r="L16" s="35"/>
      <c r="M16" s="64">
        <f>SUM(車種別台数表24.12:車種別台数表26.1!M16)</f>
        <v>0</v>
      </c>
      <c r="N16" s="35"/>
      <c r="O16" s="64">
        <f>SUM(車種別台数表24.12:車種別台数表26.1!O16)</f>
        <v>0</v>
      </c>
      <c r="P16" s="35"/>
      <c r="Q16" s="64">
        <f>SUM(車種別台数表24.12:車種別台数表26.1!Q16)</f>
        <v>0</v>
      </c>
      <c r="R16" s="35"/>
      <c r="S16" s="64">
        <f>SUM(車種別台数表24.12:車種別台数表26.1!S16)</f>
        <v>0</v>
      </c>
      <c r="T16" s="35"/>
      <c r="U16" s="64">
        <f>SUM(車種別台数表24.12:車種別台数表26.1!U16)</f>
        <v>0</v>
      </c>
      <c r="V16" s="35" t="s">
        <v>504</v>
      </c>
      <c r="W16" s="64">
        <f>SUM(車種別台数表24.12:車種別台数表26.1!W16)</f>
        <v>0</v>
      </c>
      <c r="X16" s="35"/>
      <c r="Y16" s="64">
        <f>SUM(車種別台数表24.12:車種別台数表26.1!Y16)</f>
        <v>0</v>
      </c>
      <c r="AA16" s="64">
        <f>SUM(車種別台数表24.12:車種別台数表26.1!AA16)</f>
        <v>0</v>
      </c>
      <c r="AB16" s="35"/>
      <c r="AC16" s="64">
        <f>SUM(車種別台数表24.12:車種別台数表26.1!AC16)</f>
        <v>0</v>
      </c>
      <c r="AD16" s="65"/>
      <c r="AE16" s="210" t="s">
        <v>33</v>
      </c>
    </row>
    <row r="17" spans="1:32" ht="15.75" customHeight="1">
      <c r="A17" s="209"/>
      <c r="B17" s="35"/>
      <c r="C17" s="64">
        <f>SUM(車種別台数表24.12:車種別台数表26.1!C17)</f>
        <v>0</v>
      </c>
      <c r="D17" s="35"/>
      <c r="E17" s="64">
        <f>SUM(車種別台数表24.12:車種別台数表26.1!E17)</f>
        <v>0</v>
      </c>
      <c r="F17" s="35"/>
      <c r="G17" s="64">
        <f>SUM(車種別台数表24.12:車種別台数表26.1!G17)</f>
        <v>0</v>
      </c>
      <c r="H17" s="35"/>
      <c r="I17" s="64">
        <f>SUM(車種別台数表24.12:車種別台数表26.1!I17)</f>
        <v>0</v>
      </c>
      <c r="J17" s="35"/>
      <c r="K17" s="64">
        <f>SUM(車種別台数表24.12:車種別台数表26.1!K17)</f>
        <v>0</v>
      </c>
      <c r="L17" s="35"/>
      <c r="M17" s="64">
        <f>SUM(車種別台数表24.12:車種別台数表26.1!M17)</f>
        <v>0</v>
      </c>
      <c r="N17" s="35"/>
      <c r="O17" s="64">
        <f>SUM(車種別台数表24.12:車種別台数表26.1!O17)</f>
        <v>0</v>
      </c>
      <c r="P17" s="35"/>
      <c r="Q17" s="64">
        <f>SUM(車種別台数表24.12:車種別台数表26.1!Q17)</f>
        <v>0</v>
      </c>
      <c r="R17" s="35"/>
      <c r="S17" s="64">
        <f>SUM(車種別台数表24.12:車種別台数表26.1!S17)</f>
        <v>0</v>
      </c>
      <c r="T17" s="35"/>
      <c r="U17" s="64">
        <f>SUM(車種別台数表24.12:車種別台数表26.1!U17)</f>
        <v>0</v>
      </c>
      <c r="V17" s="35"/>
      <c r="W17" s="64">
        <f>SUM(車種別台数表24.12:車種別台数表26.1!W17)</f>
        <v>0</v>
      </c>
      <c r="X17" s="35"/>
      <c r="Y17" s="64">
        <f>SUM(車種別台数表24.12:車種別台数表26.1!Y17)</f>
        <v>0</v>
      </c>
      <c r="AA17" s="64">
        <f>SUM(車種別台数表24.12:車種別台数表26.1!AA17)</f>
        <v>0</v>
      </c>
      <c r="AB17" s="35"/>
      <c r="AC17" s="64">
        <f>SUM(車種別台数表24.12:車種別台数表26.1!AC17)</f>
        <v>0</v>
      </c>
      <c r="AD17" s="65"/>
      <c r="AE17" s="210"/>
    </row>
    <row r="18" spans="1:32" ht="15.75" customHeight="1">
      <c r="A18" s="209"/>
      <c r="B18" s="35"/>
      <c r="C18" s="64">
        <f>SUM(車種別台数表24.12:車種別台数表26.1!C18)</f>
        <v>0</v>
      </c>
      <c r="D18" s="35"/>
      <c r="E18" s="64">
        <f>SUM(車種別台数表24.12:車種別台数表26.1!E18)</f>
        <v>0</v>
      </c>
      <c r="F18" s="35"/>
      <c r="G18" s="64">
        <f>SUM(車種別台数表24.12:車種別台数表26.1!G18)</f>
        <v>0</v>
      </c>
      <c r="H18" s="35"/>
      <c r="I18" s="64">
        <f>SUM(車種別台数表24.12:車種別台数表26.1!I18)</f>
        <v>0</v>
      </c>
      <c r="J18" s="35"/>
      <c r="K18" s="64">
        <f>SUM(車種別台数表24.12:車種別台数表26.1!K18)</f>
        <v>0</v>
      </c>
      <c r="L18" s="35"/>
      <c r="M18" s="64">
        <f>SUM(車種別台数表24.12:車種別台数表26.1!M18)</f>
        <v>0</v>
      </c>
      <c r="N18" s="35"/>
      <c r="O18" s="64">
        <f>SUM(車種別台数表24.12:車種別台数表26.1!O18)</f>
        <v>0</v>
      </c>
      <c r="P18" s="35"/>
      <c r="Q18" s="64">
        <f>SUM(車種別台数表24.12:車種別台数表26.1!Q18)</f>
        <v>0</v>
      </c>
      <c r="R18" s="35"/>
      <c r="S18" s="64">
        <f>SUM(車種別台数表24.12:車種別台数表26.1!S18)</f>
        <v>0</v>
      </c>
      <c r="T18" s="35"/>
      <c r="U18" s="64">
        <f>SUM(車種別台数表24.12:車種別台数表26.1!U18)</f>
        <v>0</v>
      </c>
      <c r="V18" s="35"/>
      <c r="W18" s="64">
        <f>SUM(車種別台数表24.12:車種別台数表26.1!W18)</f>
        <v>0</v>
      </c>
      <c r="X18" s="35"/>
      <c r="Y18" s="64">
        <f>SUM(車種別台数表24.12:車種別台数表26.1!Y18)</f>
        <v>0</v>
      </c>
      <c r="AA18" s="64">
        <f>SUM(車種別台数表24.12:車種別台数表26.1!AA18)</f>
        <v>0</v>
      </c>
      <c r="AB18" s="35"/>
      <c r="AC18" s="64">
        <f>SUM(車種別台数表24.12:車種別台数表26.1!AC18)</f>
        <v>0</v>
      </c>
      <c r="AD18" s="65"/>
      <c r="AE18" s="210"/>
    </row>
    <row r="19" spans="1:32" ht="15.75" customHeight="1">
      <c r="A19" s="213"/>
      <c r="B19" s="35"/>
      <c r="C19" s="64">
        <f>SUM(車種別台数表24.12:車種別台数表26.1!C19)</f>
        <v>0</v>
      </c>
      <c r="D19" s="35"/>
      <c r="E19" s="64">
        <f>SUM(車種別台数表24.12:車種別台数表26.1!E19)</f>
        <v>0</v>
      </c>
      <c r="F19" s="35"/>
      <c r="G19" s="64">
        <f>SUM(車種別台数表24.12:車種別台数表26.1!G19)</f>
        <v>0</v>
      </c>
      <c r="H19" s="35"/>
      <c r="I19" s="64">
        <f>SUM(車種別台数表24.12:車種別台数表26.1!I19)</f>
        <v>0</v>
      </c>
      <c r="J19" s="35"/>
      <c r="K19" s="64">
        <f>SUM(車種別台数表24.12:車種別台数表26.1!K19)</f>
        <v>0</v>
      </c>
      <c r="L19" s="35"/>
      <c r="M19" s="64">
        <f>SUM(車種別台数表24.12:車種別台数表26.1!M19)</f>
        <v>0</v>
      </c>
      <c r="N19" s="35"/>
      <c r="O19" s="64">
        <f>SUM(車種別台数表24.12:車種別台数表26.1!O19)</f>
        <v>0</v>
      </c>
      <c r="P19" s="35"/>
      <c r="Q19" s="64">
        <f>SUM(車種別台数表24.12:車種別台数表26.1!Q19)</f>
        <v>0</v>
      </c>
      <c r="R19" s="35"/>
      <c r="S19" s="64">
        <f>SUM(車種別台数表24.12:車種別台数表26.1!S19)</f>
        <v>0</v>
      </c>
      <c r="T19" s="35"/>
      <c r="U19" s="64">
        <f>SUM(車種別台数表24.12:車種別台数表26.1!U19)</f>
        <v>0</v>
      </c>
      <c r="V19" s="35"/>
      <c r="W19" s="64">
        <f>SUM(車種別台数表24.12:車種別台数表26.1!W19)</f>
        <v>0</v>
      </c>
      <c r="X19" s="35"/>
      <c r="Y19" s="64">
        <f>SUM(車種別台数表24.12:車種別台数表26.1!Y19)</f>
        <v>0</v>
      </c>
      <c r="AA19" s="64">
        <f>SUM(車種別台数表24.12:車種別台数表26.1!AA19)</f>
        <v>0</v>
      </c>
      <c r="AB19" s="35"/>
      <c r="AC19" s="64">
        <f>SUM(車種別台数表24.12:車種別台数表26.1!AC19)</f>
        <v>0</v>
      </c>
      <c r="AD19" s="65"/>
      <c r="AE19" s="214"/>
    </row>
    <row r="20" spans="1:32" ht="15.75" customHeight="1">
      <c r="A20" s="213"/>
      <c r="B20" s="35"/>
      <c r="C20" s="64">
        <f>SUM(車種別台数表24.12:車種別台数表26.1!C20)</f>
        <v>0</v>
      </c>
      <c r="D20" s="35"/>
      <c r="E20" s="64">
        <f>SUM(車種別台数表24.12:車種別台数表26.1!E20)</f>
        <v>0</v>
      </c>
      <c r="F20" s="35"/>
      <c r="G20" s="64">
        <f>SUM(車種別台数表24.12:車種別台数表26.1!G20)</f>
        <v>0</v>
      </c>
      <c r="H20" s="35"/>
      <c r="I20" s="64">
        <f>SUM(車種別台数表24.12:車種別台数表26.1!I20)</f>
        <v>0</v>
      </c>
      <c r="J20" s="35"/>
      <c r="K20" s="64">
        <f>SUM(車種別台数表24.12:車種別台数表26.1!K20)</f>
        <v>0</v>
      </c>
      <c r="L20" s="35"/>
      <c r="M20" s="64">
        <f>SUM(車種別台数表24.12:車種別台数表26.1!M20)</f>
        <v>0</v>
      </c>
      <c r="N20" s="35"/>
      <c r="O20" s="64">
        <f>SUM(車種別台数表24.12:車種別台数表26.1!O20)</f>
        <v>0</v>
      </c>
      <c r="P20" s="35"/>
      <c r="Q20" s="64">
        <f>SUM(車種別台数表24.12:車種別台数表26.1!Q20)</f>
        <v>0</v>
      </c>
      <c r="R20" s="35"/>
      <c r="S20" s="64">
        <f>SUM(車種別台数表24.12:車種別台数表26.1!S20)</f>
        <v>0</v>
      </c>
      <c r="T20" s="35"/>
      <c r="U20" s="64">
        <f>SUM(車種別台数表24.12:車種別台数表26.1!U20)</f>
        <v>0</v>
      </c>
      <c r="V20" s="35"/>
      <c r="W20" s="64">
        <f>SUM(車種別台数表24.12:車種別台数表26.1!W20)</f>
        <v>0</v>
      </c>
      <c r="X20" s="35"/>
      <c r="Y20" s="64">
        <f>SUM(車種別台数表24.12:車種別台数表26.1!Y20)</f>
        <v>0</v>
      </c>
      <c r="AA20" s="64">
        <f>SUM(車種別台数表24.12:車種別台数表26.1!AA20)</f>
        <v>0</v>
      </c>
      <c r="AB20" s="35"/>
      <c r="AC20" s="64">
        <f>SUM(車種別台数表24.12:車種別台数表26.1!AC20)</f>
        <v>0</v>
      </c>
      <c r="AD20" s="65"/>
      <c r="AE20" s="214"/>
    </row>
    <row r="21" spans="1:32" ht="15.75" customHeight="1">
      <c r="A21" s="213"/>
      <c r="B21" s="35"/>
      <c r="C21" s="64">
        <f>SUM(車種別台数表24.12:車種別台数表26.1!C21)</f>
        <v>0</v>
      </c>
      <c r="D21" s="35"/>
      <c r="E21" s="64">
        <f>SUM(車種別台数表24.12:車種別台数表26.1!E21)</f>
        <v>0</v>
      </c>
      <c r="F21" s="35"/>
      <c r="G21" s="64">
        <f>SUM(車種別台数表24.12:車種別台数表26.1!G21)</f>
        <v>0</v>
      </c>
      <c r="H21" s="35"/>
      <c r="I21" s="64">
        <f>SUM(車種別台数表24.12:車種別台数表26.1!I21)</f>
        <v>0</v>
      </c>
      <c r="J21" s="35"/>
      <c r="K21" s="64">
        <f>SUM(車種別台数表24.12:車種別台数表26.1!K21)</f>
        <v>0</v>
      </c>
      <c r="L21" s="35"/>
      <c r="M21" s="64">
        <f>SUM(車種別台数表24.12:車種別台数表26.1!M21)</f>
        <v>0</v>
      </c>
      <c r="N21" s="35"/>
      <c r="O21" s="64">
        <f>SUM(車種別台数表24.12:車種別台数表26.1!O21)</f>
        <v>0</v>
      </c>
      <c r="P21" s="35"/>
      <c r="Q21" s="64">
        <f>SUM(車種別台数表24.12:車種別台数表26.1!Q21)</f>
        <v>0</v>
      </c>
      <c r="R21" s="35"/>
      <c r="S21" s="64">
        <f>SUM(車種別台数表24.12:車種別台数表26.1!S21)</f>
        <v>0</v>
      </c>
      <c r="T21" s="35"/>
      <c r="U21" s="64">
        <f>SUM(車種別台数表24.12:車種別台数表26.1!U21)</f>
        <v>0</v>
      </c>
      <c r="V21" s="58"/>
      <c r="W21" s="64">
        <f>SUM(車種別台数表24.12:車種別台数表26.1!W21)</f>
        <v>0</v>
      </c>
      <c r="X21" s="35"/>
      <c r="Y21" s="64">
        <f>SUM(車種別台数表24.12:車種別台数表26.1!Y21)</f>
        <v>0</v>
      </c>
      <c r="AA21" s="64">
        <f>SUM(車種別台数表24.12:車種別台数表26.1!AA21)</f>
        <v>0</v>
      </c>
      <c r="AC21" s="64">
        <f>SUM(車種別台数表24.12:車種別台数表26.1!AC21)</f>
        <v>0</v>
      </c>
      <c r="AD21" s="40" t="s">
        <v>36</v>
      </c>
      <c r="AE21" s="214"/>
      <c r="AF21" s="194">
        <v>0</v>
      </c>
    </row>
    <row r="22" spans="1:32" ht="15.75" customHeight="1">
      <c r="A22" s="213"/>
      <c r="B22" s="35"/>
      <c r="C22" s="64">
        <f>SUM(車種別台数表24.12:車種別台数表26.1!C22)</f>
        <v>0</v>
      </c>
      <c r="D22" s="35"/>
      <c r="E22" s="64">
        <f>SUM(車種別台数表24.12:車種別台数表26.1!E22)</f>
        <v>0</v>
      </c>
      <c r="F22" s="35"/>
      <c r="G22" s="64">
        <f>SUM(車種別台数表24.12:車種別台数表26.1!G22)</f>
        <v>0</v>
      </c>
      <c r="H22" s="35"/>
      <c r="I22" s="64">
        <f>SUM(車種別台数表24.12:車種別台数表26.1!I22)</f>
        <v>0</v>
      </c>
      <c r="J22" s="35"/>
      <c r="K22" s="64">
        <f>SUM(車種別台数表24.12:車種別台数表26.1!K22)</f>
        <v>0</v>
      </c>
      <c r="L22" s="35" t="s">
        <v>336</v>
      </c>
      <c r="M22" s="64">
        <f>SUM(車種別台数表24.12:車種別台数表26.1!M22)</f>
        <v>2</v>
      </c>
      <c r="N22" s="35"/>
      <c r="O22" s="64">
        <f>SUM(車種別台数表24.12:車種別台数表26.1!O22)</f>
        <v>0</v>
      </c>
      <c r="P22" s="35"/>
      <c r="Q22" s="64">
        <f>SUM(車種別台数表24.12:車種別台数表26.1!Q22)</f>
        <v>0</v>
      </c>
      <c r="R22" s="35"/>
      <c r="S22" s="64">
        <f>SUM(車種別台数表24.12:車種別台数表26.1!S22)</f>
        <v>0</v>
      </c>
      <c r="T22" s="35"/>
      <c r="U22" s="64">
        <f>SUM(車種別台数表24.12:車種別台数表26.1!U22)</f>
        <v>0</v>
      </c>
      <c r="V22" s="58"/>
      <c r="W22" s="64">
        <f>SUM(車種別台数表24.12:車種別台数表26.1!W22)</f>
        <v>0</v>
      </c>
      <c r="X22" s="35"/>
      <c r="Y22" s="64">
        <f>SUM(車種別台数表24.12:車種別台数表26.1!Y22)</f>
        <v>0</v>
      </c>
      <c r="AA22" s="64">
        <f>SUM(車種別台数表24.12:車種別台数表26.1!AA22)</f>
        <v>0</v>
      </c>
      <c r="AB22" s="35"/>
      <c r="AC22" s="64">
        <f>SUM(車種別台数表24.12:車種別台数表26.1!AC22)</f>
        <v>0</v>
      </c>
      <c r="AD22" s="77">
        <f>SUM(車種別台数表24.12:車種別台数表26.1!AD22)</f>
        <v>593</v>
      </c>
      <c r="AE22" s="214"/>
      <c r="AF22" s="194">
        <v>0</v>
      </c>
    </row>
    <row r="23" spans="1:32" ht="15.75" customHeight="1">
      <c r="A23" s="213"/>
      <c r="B23" s="35"/>
      <c r="C23" s="64">
        <f>SUM(車種別台数表24.12:車種別台数表26.1!C23)</f>
        <v>0</v>
      </c>
      <c r="D23" s="35"/>
      <c r="E23" s="64">
        <f>SUM(車種別台数表24.12:車種別台数表26.1!E23)</f>
        <v>0</v>
      </c>
      <c r="F23" s="35"/>
      <c r="G23" s="64">
        <f>SUM(車種別台数表24.12:車種別台数表26.1!G23)</f>
        <v>0</v>
      </c>
      <c r="H23" s="35"/>
      <c r="I23" s="64">
        <f>SUM(車種別台数表24.12:車種別台数表26.1!I23)</f>
        <v>0</v>
      </c>
      <c r="J23" s="35"/>
      <c r="K23" s="64">
        <f>SUM(車種別台数表24.12:車種別台数表26.1!K23)</f>
        <v>0</v>
      </c>
      <c r="L23" s="35" t="s">
        <v>335</v>
      </c>
      <c r="M23" s="64">
        <f>SUM(車種別台数表24.12:車種別台数表26.1!M23)</f>
        <v>0</v>
      </c>
      <c r="N23" s="35"/>
      <c r="O23" s="64">
        <f>SUM(車種別台数表24.12:車種別台数表26.1!O23)</f>
        <v>0</v>
      </c>
      <c r="P23" s="35"/>
      <c r="Q23" s="64">
        <f>SUM(車種別台数表24.12:車種別台数表26.1!Q23)</f>
        <v>0</v>
      </c>
      <c r="R23" s="35"/>
      <c r="S23" s="64">
        <f>SUM(車種別台数表24.12:車種別台数表26.1!S23)</f>
        <v>0</v>
      </c>
      <c r="T23" s="35"/>
      <c r="U23" s="64">
        <f>SUM(車種別台数表24.12:車種別台数表26.1!U23)</f>
        <v>0</v>
      </c>
      <c r="V23" s="35" t="s">
        <v>336</v>
      </c>
      <c r="W23" s="64">
        <f>SUM(車種別台数表24.12:車種別台数表26.1!W23)</f>
        <v>1</v>
      </c>
      <c r="X23" s="35"/>
      <c r="Y23" s="64">
        <f>SUM(車種別台数表24.12:車種別台数表26.1!Y23)</f>
        <v>0</v>
      </c>
      <c r="AA23" s="64">
        <f>SUM(車種別台数表24.12:車種別台数表26.1!AA23)</f>
        <v>0</v>
      </c>
      <c r="AB23" s="35"/>
      <c r="AC23" s="64">
        <f>SUM(車種別台数表24.12:車種別台数表26.1!AC23)</f>
        <v>0</v>
      </c>
      <c r="AD23" s="40" t="s">
        <v>37</v>
      </c>
      <c r="AE23" s="214"/>
      <c r="AF23" s="194">
        <v>0</v>
      </c>
    </row>
    <row r="24" spans="1:32" ht="15.75" customHeight="1">
      <c r="A24" s="213"/>
      <c r="B24" s="35" t="s">
        <v>12</v>
      </c>
      <c r="C24" s="64">
        <f>SUM(車種別台数表24.12:車種別台数表26.1!C24)</f>
        <v>4</v>
      </c>
      <c r="D24" s="35" t="s">
        <v>12</v>
      </c>
      <c r="E24" s="64">
        <f>SUM(車種別台数表24.12:車種別台数表26.1!E24)</f>
        <v>0</v>
      </c>
      <c r="F24" s="35"/>
      <c r="G24" s="64">
        <f>SUM(車種別台数表24.12:車種別台数表26.1!G24)</f>
        <v>0</v>
      </c>
      <c r="H24" s="35" t="s">
        <v>12</v>
      </c>
      <c r="I24" s="64">
        <f>SUM(車種別台数表24.12:車種別台数表26.1!I24)</f>
        <v>1</v>
      </c>
      <c r="J24" s="35" t="s">
        <v>12</v>
      </c>
      <c r="K24" s="64">
        <f>SUM(車種別台数表24.12:車種別台数表26.1!K24)</f>
        <v>0</v>
      </c>
      <c r="L24" s="35" t="s">
        <v>12</v>
      </c>
      <c r="M24" s="64">
        <f>SUM(車種別台数表24.12:車種別台数表26.1!M24)</f>
        <v>0</v>
      </c>
      <c r="N24" s="35" t="s">
        <v>12</v>
      </c>
      <c r="O24" s="64">
        <f>SUM(車種別台数表24.12:車種別台数表26.1!O24)</f>
        <v>1</v>
      </c>
      <c r="P24" s="35" t="s">
        <v>12</v>
      </c>
      <c r="Q24" s="64">
        <f>SUM(車種別台数表24.12:車種別台数表26.1!Q24)</f>
        <v>0</v>
      </c>
      <c r="R24" s="35" t="s">
        <v>12</v>
      </c>
      <c r="S24" s="64">
        <f>SUM(車種別台数表24.12:車種別台数表26.1!S24)</f>
        <v>5</v>
      </c>
      <c r="T24" s="35" t="s">
        <v>12</v>
      </c>
      <c r="U24" s="64">
        <f>SUM(車種別台数表24.12:車種別台数表26.1!U24)</f>
        <v>4</v>
      </c>
      <c r="V24" s="35" t="s">
        <v>12</v>
      </c>
      <c r="W24" s="64">
        <f>SUM(車種別台数表24.12:車種別台数表26.1!W24)</f>
        <v>0</v>
      </c>
      <c r="X24" s="35"/>
      <c r="Y24" s="64">
        <f>SUM(車種別台数表24.12:車種別台数表26.1!Y24)</f>
        <v>0</v>
      </c>
      <c r="Z24" s="36" t="s">
        <v>12</v>
      </c>
      <c r="AA24" s="64">
        <f>SUM(車種別台数表24.12:車種別台数表26.1!AA24)</f>
        <v>36</v>
      </c>
      <c r="AB24" s="35" t="s">
        <v>12</v>
      </c>
      <c r="AC24" s="64">
        <f>SUM(車種別台数表24.12:車種別台数表26.1!AC24)</f>
        <v>9</v>
      </c>
      <c r="AD24" s="79">
        <f>IF(ISERROR(AD25/AD22),"",AD25/AD22)</f>
        <v>0.89207419898819562</v>
      </c>
      <c r="AE24" s="214"/>
    </row>
    <row r="25" spans="1:32" ht="15.75" customHeight="1">
      <c r="A25" s="215" t="s">
        <v>38</v>
      </c>
      <c r="B25" s="41" t="s">
        <v>39</v>
      </c>
      <c r="C25" s="81">
        <f>SUM(車種別台数表24.12:車種別台数表26.1!C25)</f>
        <v>4</v>
      </c>
      <c r="D25" s="41" t="s">
        <v>436</v>
      </c>
      <c r="E25" s="81">
        <f>SUM(車種別台数表24.12:車種別台数表26.1!E25)</f>
        <v>0</v>
      </c>
      <c r="F25" s="41" t="s">
        <v>40</v>
      </c>
      <c r="G25" s="81">
        <f>SUM(車種別台数表24.12:車種別台数表26.1!G25)</f>
        <v>99</v>
      </c>
      <c r="H25" s="41" t="s">
        <v>41</v>
      </c>
      <c r="I25" s="81">
        <f>SUM(車種別台数表24.12:車種別台数表26.1!I25)</f>
        <v>1</v>
      </c>
      <c r="J25" s="41" t="s">
        <v>42</v>
      </c>
      <c r="K25" s="81">
        <f>SUM(車種別台数表24.12:車種別台数表26.1!K25)</f>
        <v>203</v>
      </c>
      <c r="L25" s="41" t="s">
        <v>43</v>
      </c>
      <c r="M25" s="81">
        <f>SUM(車種別台数表24.12:車種別台数表26.1!M25)</f>
        <v>6</v>
      </c>
      <c r="N25" s="41" t="s">
        <v>44</v>
      </c>
      <c r="O25" s="81">
        <f>SUM(車種別台数表24.12:車種別台数表26.1!O25)</f>
        <v>1</v>
      </c>
      <c r="P25" s="41" t="s">
        <v>45</v>
      </c>
      <c r="Q25" s="81">
        <f>SUM(車種別台数表24.12:車種別台数表26.1!Q25)</f>
        <v>44</v>
      </c>
      <c r="R25" s="41" t="s">
        <v>46</v>
      </c>
      <c r="S25" s="81">
        <f>SUM(車種別台数表24.12:車種別台数表26.1!S25)</f>
        <v>37</v>
      </c>
      <c r="T25" s="41" t="s">
        <v>47</v>
      </c>
      <c r="U25" s="81">
        <f>SUM(車種別台数表24.12:車種別台数表26.1!U25)</f>
        <v>14</v>
      </c>
      <c r="V25" s="41" t="s">
        <v>48</v>
      </c>
      <c r="W25" s="81">
        <f>SUM(車種別台数表24.12:車種別台数表26.1!W25)</f>
        <v>58</v>
      </c>
      <c r="X25" s="41" t="s">
        <v>278</v>
      </c>
      <c r="Y25" s="81">
        <f>SUM(車種別台数表24.12:車種別台数表26.1!Y25)</f>
        <v>17</v>
      </c>
      <c r="Z25" s="41" t="s">
        <v>49</v>
      </c>
      <c r="AA25" s="81">
        <f>SUM(車種別台数表24.12:車種別台数表26.1!AA25)</f>
        <v>36</v>
      </c>
      <c r="AB25" s="41" t="s">
        <v>50</v>
      </c>
      <c r="AC25" s="81">
        <f>SUM(車種別台数表24.12:車種別台数表26.1!AC25)</f>
        <v>9</v>
      </c>
      <c r="AD25" s="82">
        <f>SUM(B25:AC25)</f>
        <v>529</v>
      </c>
      <c r="AE25" s="216" t="s">
        <v>38</v>
      </c>
      <c r="AF25" s="217">
        <f>SUM(AF21:AF24)</f>
        <v>0</v>
      </c>
    </row>
    <row r="26" spans="1:32" ht="15.75" customHeight="1">
      <c r="A26" s="213"/>
      <c r="B26" s="35"/>
      <c r="C26" s="64">
        <f>SUM(車種別台数表24.12:車種別台数表26.1!C26)</f>
        <v>0</v>
      </c>
      <c r="D26" s="35"/>
      <c r="E26" s="64">
        <f>SUM(車種別台数表24.12:車種別台数表26.1!E26)</f>
        <v>0</v>
      </c>
      <c r="F26" s="35"/>
      <c r="G26" s="64">
        <f>SUM(車種別台数表24.12:車種別台数表26.1!G26)</f>
        <v>0</v>
      </c>
      <c r="H26" s="35"/>
      <c r="I26" s="64">
        <f>SUM(車種別台数表24.12:車種別台数表26.1!I26)</f>
        <v>0</v>
      </c>
      <c r="J26" s="35"/>
      <c r="K26" s="64">
        <f>SUM(車種別台数表24.12:車種別台数表26.1!K26)</f>
        <v>0</v>
      </c>
      <c r="L26" s="35"/>
      <c r="M26" s="64">
        <f>SUM(車種別台数表24.12:車種別台数表26.1!M26)</f>
        <v>0</v>
      </c>
      <c r="N26" s="35"/>
      <c r="O26" s="64">
        <f>SUM(車種別台数表24.12:車種別台数表26.1!O26)</f>
        <v>0</v>
      </c>
      <c r="P26" s="35"/>
      <c r="Q26" s="64">
        <f>SUM(車種別台数表24.12:車種別台数表26.1!Q26)</f>
        <v>0</v>
      </c>
      <c r="R26" s="35"/>
      <c r="S26" s="64">
        <f>SUM(車種別台数表24.12:車種別台数表26.1!S26)</f>
        <v>0</v>
      </c>
      <c r="T26" s="35"/>
      <c r="U26" s="64">
        <f>SUM(車種別台数表24.12:車種別台数表26.1!U26)</f>
        <v>0</v>
      </c>
      <c r="V26" s="35"/>
      <c r="W26" s="64">
        <f>SUM(車種別台数表24.12:車種別台数表26.1!W26)</f>
        <v>0</v>
      </c>
      <c r="X26" s="35"/>
      <c r="Y26" s="64">
        <f>SUM(車種別台数表24.12:車種別台数表26.1!Y26)</f>
        <v>0</v>
      </c>
      <c r="AA26" s="64">
        <f>SUM(車種別台数表24.12:車種別台数表26.1!AA26)</f>
        <v>0</v>
      </c>
      <c r="AB26" s="35"/>
      <c r="AC26" s="64">
        <f>SUM(車種別台数表24.12:車種別台数表26.1!AC26)</f>
        <v>0</v>
      </c>
      <c r="AD26" s="65"/>
      <c r="AE26" s="214"/>
    </row>
    <row r="27" spans="1:32" s="217" customFormat="1" ht="15.75" customHeight="1">
      <c r="A27" s="209" t="s">
        <v>51</v>
      </c>
      <c r="B27" s="35"/>
      <c r="C27" s="64">
        <f>SUM(車種別台数表24.12:車種別台数表26.1!C27)</f>
        <v>0</v>
      </c>
      <c r="D27" s="35"/>
      <c r="E27" s="64">
        <f>SUM(車種別台数表24.12:車種別台数表26.1!E27)</f>
        <v>0</v>
      </c>
      <c r="F27" s="35" t="s">
        <v>18</v>
      </c>
      <c r="G27" s="64">
        <f>SUM(車種別台数表24.12:車種別台数表26.1!G27)</f>
        <v>171</v>
      </c>
      <c r="H27" s="35"/>
      <c r="I27" s="64">
        <f>SUM(車種別台数表24.12:車種別台数表26.1!I27)</f>
        <v>0</v>
      </c>
      <c r="J27" s="35" t="s">
        <v>315</v>
      </c>
      <c r="K27" s="64">
        <f>SUM(車種別台数表24.12:車種別台数表26.1!K27)</f>
        <v>175</v>
      </c>
      <c r="L27" s="35" t="s">
        <v>323</v>
      </c>
      <c r="M27" s="64">
        <f>SUM(車種別台数表24.12:車種別台数表26.1!M27)</f>
        <v>1</v>
      </c>
      <c r="N27" s="35"/>
      <c r="O27" s="64">
        <f>SUM(車種別台数表24.12:車種別台数表26.1!O27)</f>
        <v>0</v>
      </c>
      <c r="P27" s="35" t="s">
        <v>324</v>
      </c>
      <c r="Q27" s="64">
        <f>SUM(車種別台数表24.12:車種別台数表26.1!Q27)</f>
        <v>157</v>
      </c>
      <c r="R27" s="35" t="s">
        <v>328</v>
      </c>
      <c r="S27" s="64">
        <f>SUM(車種別台数表24.12:車種別台数表26.1!S27)</f>
        <v>6</v>
      </c>
      <c r="T27" s="35"/>
      <c r="U27" s="64">
        <f>SUM(車種別台数表24.12:車種別台数表26.1!U27)</f>
        <v>0</v>
      </c>
      <c r="V27" s="35" t="s">
        <v>187</v>
      </c>
      <c r="W27" s="64">
        <f>SUM(車種別台数表24.12:車種別台数表26.1!W27)</f>
        <v>28</v>
      </c>
      <c r="X27" s="35" t="s">
        <v>326</v>
      </c>
      <c r="Y27" s="64">
        <f>SUM(車種別台数表24.12:車種別台数表26.1!Y27)</f>
        <v>75</v>
      </c>
      <c r="Z27" s="36"/>
      <c r="AA27" s="64">
        <f>SUM(車種別台数表24.12:車種別台数表26.1!AA27)</f>
        <v>0</v>
      </c>
      <c r="AB27" s="35"/>
      <c r="AC27" s="64">
        <f>SUM(車種別台数表24.12:車種別台数表26.1!AC27)</f>
        <v>0</v>
      </c>
      <c r="AD27" s="65"/>
      <c r="AE27" s="210" t="s">
        <v>51</v>
      </c>
    </row>
    <row r="28" spans="1:32" ht="15.75" customHeight="1">
      <c r="A28" s="209" t="s">
        <v>52</v>
      </c>
      <c r="B28" s="35"/>
      <c r="C28" s="64">
        <f>SUM(車種別台数表24.12:車種別台数表26.1!C28)</f>
        <v>0</v>
      </c>
      <c r="D28" s="35"/>
      <c r="E28" s="64">
        <f>SUM(車種別台数表24.12:車種別台数表26.1!E28)</f>
        <v>0</v>
      </c>
      <c r="F28" s="35"/>
      <c r="G28" s="64">
        <f>SUM(車種別台数表24.12:車種別台数表26.1!G28)</f>
        <v>0</v>
      </c>
      <c r="H28" s="35"/>
      <c r="I28" s="64">
        <f>SUM(車種別台数表24.12:車種別台数表26.1!I28)</f>
        <v>0</v>
      </c>
      <c r="J28" s="35" t="s">
        <v>322</v>
      </c>
      <c r="K28" s="64">
        <f>SUM(車種別台数表24.12:車種別台数表26.1!K28)</f>
        <v>151</v>
      </c>
      <c r="L28" s="35"/>
      <c r="M28" s="64">
        <f>SUM(車種別台数表24.12:車種別台数表26.1!M28)</f>
        <v>0</v>
      </c>
      <c r="N28" s="35"/>
      <c r="O28" s="64">
        <f>SUM(車種別台数表24.12:車種別台数表26.1!O28)</f>
        <v>0</v>
      </c>
      <c r="P28" s="35" t="s">
        <v>327</v>
      </c>
      <c r="Q28" s="64">
        <f>SUM(車種別台数表24.12:車種別台数表26.1!Q28)</f>
        <v>132</v>
      </c>
      <c r="R28" s="35" t="s">
        <v>332</v>
      </c>
      <c r="S28" s="64">
        <f>SUM(車種別台数表24.12:車種別台数表26.1!S28)</f>
        <v>11</v>
      </c>
      <c r="T28" s="35"/>
      <c r="U28" s="64">
        <f>SUM(車種別台数表24.12:車種別台数表26.1!U28)</f>
        <v>0</v>
      </c>
      <c r="V28" s="35" t="s">
        <v>189</v>
      </c>
      <c r="W28" s="64">
        <f>SUM(車種別台数表24.12:車種別台数表26.1!W28)</f>
        <v>8</v>
      </c>
      <c r="X28" s="35"/>
      <c r="Y28" s="64">
        <f>SUM(車種別台数表24.12:車種別台数表26.1!Y28)</f>
        <v>0</v>
      </c>
      <c r="AA28" s="64">
        <f>SUM(車種別台数表24.12:車種別台数表26.1!AA28)</f>
        <v>0</v>
      </c>
      <c r="AB28" s="35"/>
      <c r="AC28" s="64">
        <f>SUM(車種別台数表24.12:車種別台数表26.1!AC28)</f>
        <v>0</v>
      </c>
      <c r="AD28" s="65"/>
      <c r="AE28" s="210" t="s">
        <v>52</v>
      </c>
    </row>
    <row r="29" spans="1:32" ht="15.75" customHeight="1">
      <c r="A29" s="209" t="s">
        <v>53</v>
      </c>
      <c r="B29" s="35"/>
      <c r="C29" s="64">
        <f>SUM(車種別台数表24.12:車種別台数表26.1!C29)</f>
        <v>0</v>
      </c>
      <c r="D29" s="35"/>
      <c r="E29" s="64">
        <f>SUM(車種別台数表24.12:車種別台数表26.1!E29)</f>
        <v>0</v>
      </c>
      <c r="F29" s="35"/>
      <c r="G29" s="64">
        <f>SUM(車種別台数表24.12:車種別台数表26.1!G29)</f>
        <v>0</v>
      </c>
      <c r="H29" s="35"/>
      <c r="I29" s="64">
        <f>SUM(車種別台数表24.12:車種別台数表26.1!I29)</f>
        <v>0</v>
      </c>
      <c r="J29" s="35" t="s">
        <v>329</v>
      </c>
      <c r="K29" s="64">
        <f>SUM(車種別台数表24.12:車種別台数表26.1!K29)</f>
        <v>2</v>
      </c>
      <c r="L29" s="35"/>
      <c r="M29" s="64">
        <f>SUM(車種別台数表24.12:車種別台数表26.1!M29)</f>
        <v>0</v>
      </c>
      <c r="N29" s="35"/>
      <c r="O29" s="64">
        <f>SUM(車種別台数表24.12:車種別台数表26.1!O29)</f>
        <v>0</v>
      </c>
      <c r="P29" s="35"/>
      <c r="Q29" s="64">
        <f>SUM(車種別台数表24.12:車種別台数表26.1!Q29)</f>
        <v>0</v>
      </c>
      <c r="R29" s="35"/>
      <c r="S29" s="64">
        <f>SUM(車種別台数表24.12:車種別台数表26.1!S29)</f>
        <v>0</v>
      </c>
      <c r="T29" s="35"/>
      <c r="U29" s="64">
        <f>SUM(車種別台数表24.12:車種別台数表26.1!U29)</f>
        <v>0</v>
      </c>
      <c r="V29" s="35"/>
      <c r="W29" s="64">
        <f>SUM(車種別台数表24.12:車種別台数表26.1!W29)</f>
        <v>0</v>
      </c>
      <c r="X29" s="35"/>
      <c r="Y29" s="64">
        <f>SUM(車種別台数表24.12:車種別台数表26.1!Y29)</f>
        <v>0</v>
      </c>
      <c r="AA29" s="64">
        <f>SUM(車種別台数表24.12:車種別台数表26.1!AA29)</f>
        <v>0</v>
      </c>
      <c r="AB29" s="35"/>
      <c r="AC29" s="64">
        <f>SUM(車種別台数表24.12:車種別台数表26.1!AC29)</f>
        <v>0</v>
      </c>
      <c r="AD29" s="40" t="s">
        <v>54</v>
      </c>
      <c r="AE29" s="210" t="s">
        <v>53</v>
      </c>
    </row>
    <row r="30" spans="1:32" ht="15.75" customHeight="1">
      <c r="A30" s="209" t="s">
        <v>55</v>
      </c>
      <c r="B30" s="35"/>
      <c r="C30" s="64">
        <f>SUM(車種別台数表24.12:車種別台数表26.1!C30)</f>
        <v>0</v>
      </c>
      <c r="D30" s="35"/>
      <c r="E30" s="64">
        <f>SUM(車種別台数表24.12:車種別台数表26.1!E30)</f>
        <v>0</v>
      </c>
      <c r="F30" s="35"/>
      <c r="G30" s="64">
        <f>SUM(車種別台数表24.12:車種別台数表26.1!G30)</f>
        <v>0</v>
      </c>
      <c r="H30" s="35"/>
      <c r="I30" s="64">
        <f>SUM(車種別台数表24.12:車種別台数表26.1!I30)</f>
        <v>0</v>
      </c>
      <c r="J30" s="35"/>
      <c r="K30" s="64">
        <f>SUM(車種別台数表24.12:車種別台数表26.1!K30)</f>
        <v>0</v>
      </c>
      <c r="L30" s="35"/>
      <c r="M30" s="64">
        <f>SUM(車種別台数表24.12:車種別台数表26.1!M30)</f>
        <v>0</v>
      </c>
      <c r="N30" s="35"/>
      <c r="O30" s="64">
        <f>SUM(車種別台数表24.12:車種別台数表26.1!O30)</f>
        <v>0</v>
      </c>
      <c r="P30" s="35"/>
      <c r="Q30" s="64">
        <f>SUM(車種別台数表24.12:車種別台数表26.1!Q30)</f>
        <v>0</v>
      </c>
      <c r="R30" s="35"/>
      <c r="S30" s="64">
        <f>SUM(車種別台数表24.12:車種別台数表26.1!S30)</f>
        <v>0</v>
      </c>
      <c r="T30" s="35"/>
      <c r="U30" s="64">
        <f>SUM(車種別台数表24.12:車種別台数表26.1!U30)</f>
        <v>0</v>
      </c>
      <c r="V30" s="35"/>
      <c r="W30" s="64">
        <f>SUM(車種別台数表24.12:車種別台数表26.1!W30)</f>
        <v>0</v>
      </c>
      <c r="X30" s="35"/>
      <c r="Y30" s="64">
        <f>SUM(車種別台数表24.12:車種別台数表26.1!Y30)</f>
        <v>0</v>
      </c>
      <c r="AA30" s="64">
        <f>SUM(車種別台数表24.12:車種別台数表26.1!AA30)</f>
        <v>0</v>
      </c>
      <c r="AB30" s="35"/>
      <c r="AC30" s="64">
        <f>SUM(車種別台数表24.12:車種別台数表26.1!AC30)</f>
        <v>0</v>
      </c>
      <c r="AD30" s="77">
        <f>SUM(車種別台数表24.12:車種別台数表26.1!AD30)</f>
        <v>1012</v>
      </c>
      <c r="AE30" s="210" t="s">
        <v>55</v>
      </c>
    </row>
    <row r="31" spans="1:32" ht="15.75" customHeight="1">
      <c r="A31" s="209" t="s">
        <v>56</v>
      </c>
      <c r="B31" s="35"/>
      <c r="C31" s="64">
        <f>SUM(車種別台数表24.12:車種別台数表26.1!C31)</f>
        <v>0</v>
      </c>
      <c r="D31" s="35"/>
      <c r="E31" s="64">
        <f>SUM(車種別台数表24.12:車種別台数表26.1!E31)</f>
        <v>0</v>
      </c>
      <c r="F31" s="35"/>
      <c r="G31" s="64">
        <f>SUM(車種別台数表24.12:車種別台数表26.1!G31)</f>
        <v>0</v>
      </c>
      <c r="H31" s="35"/>
      <c r="I31" s="64">
        <f>SUM(車種別台数表24.12:車種別台数表26.1!I31)</f>
        <v>0</v>
      </c>
      <c r="J31" s="35"/>
      <c r="K31" s="64">
        <f>SUM(車種別台数表24.12:車種別台数表26.1!K31)</f>
        <v>0</v>
      </c>
      <c r="L31" s="35"/>
      <c r="M31" s="64">
        <f>SUM(車種別台数表24.12:車種別台数表26.1!M31)</f>
        <v>0</v>
      </c>
      <c r="N31" s="35" t="s">
        <v>492</v>
      </c>
      <c r="O31" s="64">
        <f>SUM(車種別台数表24.12:車種別台数表26.1!O31)</f>
        <v>21</v>
      </c>
      <c r="P31" s="35"/>
      <c r="Q31" s="64">
        <f>SUM(車種別台数表24.12:車種別台数表26.1!Q31)</f>
        <v>0</v>
      </c>
      <c r="R31" s="35"/>
      <c r="S31" s="64">
        <f>SUM(車種別台数表24.12:車種別台数表26.1!S31)</f>
        <v>0</v>
      </c>
      <c r="T31" s="35"/>
      <c r="U31" s="64">
        <f>SUM(車種別台数表24.12:車種別台数表26.1!U31)</f>
        <v>0</v>
      </c>
      <c r="V31" s="35" t="s">
        <v>337</v>
      </c>
      <c r="W31" s="64">
        <f>SUM(車種別台数表24.12:車種別台数表26.1!W31)</f>
        <v>1</v>
      </c>
      <c r="X31" s="35"/>
      <c r="Y31" s="64">
        <f>SUM(車種別台数表24.12:車種別台数表26.1!Y31)</f>
        <v>0</v>
      </c>
      <c r="AA31" s="64">
        <f>SUM(車種別台数表24.12:車種別台数表26.1!AA31)</f>
        <v>0</v>
      </c>
      <c r="AB31" s="35"/>
      <c r="AC31" s="64">
        <f>SUM(車種別台数表24.12:車種別台数表26.1!AC31)</f>
        <v>0</v>
      </c>
      <c r="AD31" s="40" t="s">
        <v>57</v>
      </c>
      <c r="AE31" s="210" t="s">
        <v>56</v>
      </c>
    </row>
    <row r="32" spans="1:32" ht="15.75" customHeight="1">
      <c r="A32" s="213"/>
      <c r="B32" s="35" t="s">
        <v>12</v>
      </c>
      <c r="C32" s="64">
        <f>SUM(車種別台数表24.12:車種別台数表26.1!C32)</f>
        <v>0</v>
      </c>
      <c r="D32" s="35" t="s">
        <v>12</v>
      </c>
      <c r="E32" s="64">
        <f>SUM(車種別台数表24.12:車種別台数表26.1!E32)</f>
        <v>0</v>
      </c>
      <c r="F32" s="35"/>
      <c r="G32" s="64">
        <f>SUM(車種別台数表24.12:車種別台数表26.1!G32)</f>
        <v>0</v>
      </c>
      <c r="H32" s="35" t="s">
        <v>12</v>
      </c>
      <c r="I32" s="64">
        <f>SUM(車種別台数表24.12:車種別台数表26.1!I32)</f>
        <v>0</v>
      </c>
      <c r="J32" s="35"/>
      <c r="K32" s="64">
        <f>SUM(車種別台数表24.12:車種別台数表26.1!K32)</f>
        <v>0</v>
      </c>
      <c r="L32" s="35"/>
      <c r="M32" s="64">
        <f>SUM(車種別台数表24.12:車種別台数表26.1!M32)</f>
        <v>0</v>
      </c>
      <c r="N32" s="35" t="s">
        <v>12</v>
      </c>
      <c r="O32" s="64">
        <f>SUM(車種別台数表24.12:車種別台数表26.1!O32)</f>
        <v>0</v>
      </c>
      <c r="P32" s="35"/>
      <c r="Q32" s="64">
        <f>SUM(車種別台数表24.12:車種別台数表26.1!Q32)</f>
        <v>0</v>
      </c>
      <c r="R32" s="35" t="s">
        <v>12</v>
      </c>
      <c r="S32" s="64">
        <f>SUM(車種別台数表24.12:車種別台数表26.1!S32)</f>
        <v>0</v>
      </c>
      <c r="T32" s="35" t="s">
        <v>12</v>
      </c>
      <c r="U32" s="64">
        <f>SUM(車種別台数表24.12:車種別台数表26.1!U32)</f>
        <v>0</v>
      </c>
      <c r="V32" s="35" t="s">
        <v>12</v>
      </c>
      <c r="W32" s="64">
        <f>SUM(車種別台数表24.12:車種別台数表26.1!W32)</f>
        <v>0</v>
      </c>
      <c r="X32" s="35"/>
      <c r="Y32" s="64">
        <f>SUM(車種別台数表24.12:車種別台数表26.1!Y32)</f>
        <v>0</v>
      </c>
      <c r="Z32" s="36" t="s">
        <v>12</v>
      </c>
      <c r="AA32" s="64">
        <f>SUM(車種別台数表24.12:車種別台数表26.1!AA32)</f>
        <v>66</v>
      </c>
      <c r="AB32" s="35" t="s">
        <v>12</v>
      </c>
      <c r="AC32" s="64">
        <f>SUM(車種別台数表24.12:車種別台数表26.1!AC32)</f>
        <v>16</v>
      </c>
      <c r="AD32" s="79">
        <f>IF(ISERROR(AD33/AD30),"",AD33/AD30)</f>
        <v>1.0088932806324111</v>
      </c>
      <c r="AE32" s="214"/>
    </row>
    <row r="33" spans="1:31" ht="15.75" customHeight="1">
      <c r="A33" s="215" t="s">
        <v>58</v>
      </c>
      <c r="B33" s="41" t="s">
        <v>39</v>
      </c>
      <c r="C33" s="81">
        <f>SUM(車種別台数表24.12:車種別台数表26.1!C33)</f>
        <v>0</v>
      </c>
      <c r="D33" s="41" t="s">
        <v>436</v>
      </c>
      <c r="E33" s="81">
        <f>SUM(車種別台数表24.12:車種別台数表26.1!E33)</f>
        <v>0</v>
      </c>
      <c r="F33" s="41" t="s">
        <v>40</v>
      </c>
      <c r="G33" s="81">
        <f>SUM(車種別台数表24.12:車種別台数表26.1!G33)</f>
        <v>171</v>
      </c>
      <c r="H33" s="41" t="s">
        <v>41</v>
      </c>
      <c r="I33" s="81">
        <f>SUM(車種別台数表24.12:車種別台数表26.1!I33)</f>
        <v>0</v>
      </c>
      <c r="J33" s="41" t="s">
        <v>42</v>
      </c>
      <c r="K33" s="81">
        <f>SUM(車種別台数表24.12:車種別台数表26.1!K33)</f>
        <v>328</v>
      </c>
      <c r="L33" s="41" t="s">
        <v>43</v>
      </c>
      <c r="M33" s="81">
        <f>SUM(車種別台数表24.12:車種別台数表26.1!M33)</f>
        <v>1</v>
      </c>
      <c r="N33" s="41" t="s">
        <v>44</v>
      </c>
      <c r="O33" s="81">
        <f>SUM(車種別台数表24.12:車種別台数表26.1!O33)</f>
        <v>21</v>
      </c>
      <c r="P33" s="41" t="s">
        <v>45</v>
      </c>
      <c r="Q33" s="81">
        <f>SUM(車種別台数表24.12:車種別台数表26.1!Q33)</f>
        <v>289</v>
      </c>
      <c r="R33" s="41" t="s">
        <v>46</v>
      </c>
      <c r="S33" s="81">
        <f>SUM(車種別台数表24.12:車種別台数表26.1!S33)</f>
        <v>17</v>
      </c>
      <c r="T33" s="41" t="s">
        <v>47</v>
      </c>
      <c r="U33" s="81">
        <f>SUM(車種別台数表24.12:車種別台数表26.1!U33)</f>
        <v>0</v>
      </c>
      <c r="V33" s="41" t="s">
        <v>48</v>
      </c>
      <c r="W33" s="81">
        <f>SUM(車種別台数表24.12:車種別台数表26.1!W33)</f>
        <v>37</v>
      </c>
      <c r="X33" s="41" t="s">
        <v>278</v>
      </c>
      <c r="Y33" s="81">
        <f>SUM(車種別台数表24.12:車種別台数表26.1!Y33)</f>
        <v>75</v>
      </c>
      <c r="Z33" s="41" t="s">
        <v>49</v>
      </c>
      <c r="AA33" s="81">
        <f>SUM(車種別台数表24.12:車種別台数表26.1!AA33)</f>
        <v>66</v>
      </c>
      <c r="AB33" s="41" t="s">
        <v>50</v>
      </c>
      <c r="AC33" s="81">
        <f>SUM(車種別台数表24.12:車種別台数表26.1!AC33)</f>
        <v>16</v>
      </c>
      <c r="AD33" s="82">
        <f>SUM(B33:AC33)</f>
        <v>1021</v>
      </c>
      <c r="AE33" s="216" t="s">
        <v>58</v>
      </c>
    </row>
    <row r="34" spans="1:31" ht="15.75" customHeight="1">
      <c r="A34" s="218"/>
      <c r="B34" s="35"/>
      <c r="C34" s="64">
        <f>SUM(車種別台数表24.12:車種別台数表26.1!C34)</f>
        <v>0</v>
      </c>
      <c r="D34" s="35"/>
      <c r="E34" s="64">
        <f>SUM(車種別台数表24.12:車種別台数表26.1!E34)</f>
        <v>0</v>
      </c>
      <c r="F34" s="35"/>
      <c r="G34" s="64">
        <f>SUM(車種別台数表24.12:車種別台数表26.1!G34)</f>
        <v>0</v>
      </c>
      <c r="H34" s="35"/>
      <c r="I34" s="64">
        <f>SUM(車種別台数表24.12:車種別台数表26.1!I34)</f>
        <v>0</v>
      </c>
      <c r="J34" s="35"/>
      <c r="K34" s="64">
        <f>SUM(車種別台数表24.12:車種別台数表26.1!K34)</f>
        <v>0</v>
      </c>
      <c r="L34" s="35"/>
      <c r="M34" s="64">
        <f>SUM(車種別台数表24.12:車種別台数表26.1!M34)</f>
        <v>0</v>
      </c>
      <c r="N34" s="35"/>
      <c r="O34" s="64">
        <f>SUM(車種別台数表24.12:車種別台数表26.1!O34)</f>
        <v>0</v>
      </c>
      <c r="P34" s="35"/>
      <c r="Q34" s="64">
        <f>SUM(車種別台数表24.12:車種別台数表26.1!Q34)</f>
        <v>0</v>
      </c>
      <c r="R34" s="35"/>
      <c r="S34" s="64">
        <f>SUM(車種別台数表24.12:車種別台数表26.1!S34)</f>
        <v>0</v>
      </c>
      <c r="T34" s="35"/>
      <c r="U34" s="64">
        <f>SUM(車種別台数表24.12:車種別台数表26.1!U34)</f>
        <v>0</v>
      </c>
      <c r="V34" s="35"/>
      <c r="W34" s="64">
        <f>SUM(車種別台数表24.12:車種別台数表26.1!W34)</f>
        <v>0</v>
      </c>
      <c r="X34" s="35"/>
      <c r="Y34" s="64">
        <f>SUM(車種別台数表24.12:車種別台数表26.1!Y34)</f>
        <v>0</v>
      </c>
      <c r="AA34" s="64">
        <f>SUM(車種別台数表24.12:車種別台数表26.1!AA34)</f>
        <v>0</v>
      </c>
      <c r="AB34" s="35"/>
      <c r="AC34" s="64">
        <f>SUM(車種別台数表24.12:車種別台数表26.1!AC34)</f>
        <v>0</v>
      </c>
      <c r="AD34" s="40" t="s">
        <v>59</v>
      </c>
      <c r="AE34" s="219"/>
    </row>
    <row r="35" spans="1:31" s="217" customFormat="1" ht="15.75" customHeight="1">
      <c r="A35" s="209" t="s">
        <v>60</v>
      </c>
      <c r="B35" s="35"/>
      <c r="C35" s="64">
        <f>SUM(車種別台数表24.12:車種別台数表26.1!C35)</f>
        <v>0</v>
      </c>
      <c r="D35" s="35"/>
      <c r="E35" s="64">
        <f>SUM(車種別台数表24.12:車種別台数表26.1!E35)</f>
        <v>0</v>
      </c>
      <c r="F35" s="35" t="s">
        <v>18</v>
      </c>
      <c r="G35" s="64">
        <f>SUM(車種別台数表24.12:車種別台数表26.1!G35)</f>
        <v>24</v>
      </c>
      <c r="H35" s="35"/>
      <c r="I35" s="64">
        <f>SUM(車種別台数表24.12:車種別台数表26.1!I35)</f>
        <v>0</v>
      </c>
      <c r="J35" s="35" t="s">
        <v>315</v>
      </c>
      <c r="K35" s="64">
        <f>SUM(車種別台数表24.12:車種別台数表26.1!K35)</f>
        <v>25</v>
      </c>
      <c r="L35" s="35"/>
      <c r="M35" s="64">
        <f>SUM(車種別台数表24.12:車種別台数表26.1!M35)</f>
        <v>0</v>
      </c>
      <c r="N35" s="35"/>
      <c r="O35" s="64">
        <f>SUM(車種別台数表24.12:車種別台数表26.1!O35)</f>
        <v>0</v>
      </c>
      <c r="P35" s="35" t="s">
        <v>324</v>
      </c>
      <c r="Q35" s="64">
        <f>SUM(車種別台数表24.12:車種別台数表26.1!Q35)</f>
        <v>5</v>
      </c>
      <c r="R35" s="35" t="s">
        <v>338</v>
      </c>
      <c r="S35" s="64">
        <f>SUM(車種別台数表24.12:車種別台数表26.1!S35)</f>
        <v>4</v>
      </c>
      <c r="T35" s="35"/>
      <c r="U35" s="64">
        <f>SUM(車種別台数表24.12:車種別台数表26.1!U35)</f>
        <v>0</v>
      </c>
      <c r="V35" s="35" t="s">
        <v>186</v>
      </c>
      <c r="W35" s="64">
        <f>SUM(車種別台数表24.12:車種別台数表26.1!W35)</f>
        <v>5</v>
      </c>
      <c r="X35" s="35"/>
      <c r="Y35" s="64">
        <f>SUM(車種別台数表24.12:車種別台数表26.1!Y35)</f>
        <v>0</v>
      </c>
      <c r="Z35" s="36"/>
      <c r="AA35" s="64">
        <f>SUM(車種別台数表24.12:車種別台数表26.1!AA35)</f>
        <v>0</v>
      </c>
      <c r="AB35" s="35"/>
      <c r="AC35" s="64">
        <f>SUM(車種別台数表24.12:車種別台数表26.1!AC35)</f>
        <v>3</v>
      </c>
      <c r="AD35" s="77">
        <f>SUM(車種別台数表24.12:車種別台数表26.1!AD35)</f>
        <v>73</v>
      </c>
      <c r="AE35" s="210" t="s">
        <v>60</v>
      </c>
    </row>
    <row r="36" spans="1:31" s="217" customFormat="1" ht="15.75" customHeight="1">
      <c r="A36" s="209" t="s">
        <v>62</v>
      </c>
      <c r="B36" s="35"/>
      <c r="C36" s="64">
        <f>SUM(車種別台数表24.12:車種別台数表26.1!C36)</f>
        <v>0</v>
      </c>
      <c r="D36" s="35"/>
      <c r="E36" s="64">
        <f>SUM(車種別台数表24.12:車種別台数表26.1!E36)</f>
        <v>0</v>
      </c>
      <c r="F36" s="35"/>
      <c r="G36" s="64">
        <f>SUM(車種別台数表24.12:車種別台数表26.1!G36)</f>
        <v>0</v>
      </c>
      <c r="H36" s="35"/>
      <c r="I36" s="64">
        <f>SUM(車種別台数表24.12:車種別台数表26.1!I36)</f>
        <v>0</v>
      </c>
      <c r="J36" s="35"/>
      <c r="K36" s="64">
        <f>SUM(車種別台数表24.12:車種別台数表26.1!K36)</f>
        <v>0</v>
      </c>
      <c r="L36" s="35"/>
      <c r="M36" s="64">
        <f>SUM(車種別台数表24.12:車種別台数表26.1!M36)</f>
        <v>0</v>
      </c>
      <c r="N36" s="35"/>
      <c r="O36" s="64">
        <f>SUM(車種別台数表24.12:車種別台数表26.1!O36)</f>
        <v>0</v>
      </c>
      <c r="P36" s="35" t="s">
        <v>339</v>
      </c>
      <c r="Q36" s="64">
        <f>SUM(車種別台数表24.12:車種別台数表26.1!Q36)</f>
        <v>6</v>
      </c>
      <c r="R36" s="35"/>
      <c r="S36" s="64">
        <f>SUM(車種別台数表24.12:車種別台数表26.1!S36)</f>
        <v>0</v>
      </c>
      <c r="T36" s="35"/>
      <c r="U36" s="64">
        <f>SUM(車種別台数表24.12:車種別台数表26.1!U36)</f>
        <v>0</v>
      </c>
      <c r="V36" s="35" t="s">
        <v>189</v>
      </c>
      <c r="W36" s="64">
        <f>SUM(車種別台数表24.12:車種別台数表26.1!W36)</f>
        <v>0</v>
      </c>
      <c r="X36" s="35"/>
      <c r="Y36" s="64">
        <f>SUM(車種別台数表24.12:車種別台数表26.1!Y36)</f>
        <v>0</v>
      </c>
      <c r="Z36" s="36"/>
      <c r="AA36" s="64">
        <f>SUM(車種別台数表24.12:車種別台数表26.1!AA36)</f>
        <v>0</v>
      </c>
      <c r="AB36" s="42" t="s">
        <v>472</v>
      </c>
      <c r="AC36" s="64">
        <f>SUM(車種別台数表24.12:車種別台数表26.1!AC36)</f>
        <v>6</v>
      </c>
      <c r="AD36" s="40" t="s">
        <v>61</v>
      </c>
      <c r="AE36" s="210" t="s">
        <v>62</v>
      </c>
    </row>
    <row r="37" spans="1:31" ht="15.75" customHeight="1">
      <c r="A37" s="209" t="s">
        <v>63</v>
      </c>
      <c r="B37" s="35"/>
      <c r="C37" s="64">
        <f>SUM(車種別台数表24.12:車種別台数表26.1!C37)</f>
        <v>0</v>
      </c>
      <c r="D37" s="35"/>
      <c r="E37" s="64">
        <f>SUM(車種別台数表24.12:車種別台数表26.1!E37)</f>
        <v>0</v>
      </c>
      <c r="F37" s="35"/>
      <c r="G37" s="64">
        <f>SUM(車種別台数表24.12:車種別台数表26.1!G37)</f>
        <v>0</v>
      </c>
      <c r="H37" s="35"/>
      <c r="I37" s="64">
        <f>SUM(車種別台数表24.12:車種別台数表26.1!I37)</f>
        <v>0</v>
      </c>
      <c r="J37" s="35"/>
      <c r="K37" s="64">
        <f>SUM(車種別台数表24.12:車種別台数表26.1!K37)</f>
        <v>0</v>
      </c>
      <c r="L37" s="35"/>
      <c r="M37" s="64">
        <f>SUM(車種別台数表24.12:車種別台数表26.1!M37)</f>
        <v>0</v>
      </c>
      <c r="N37" s="35"/>
      <c r="O37" s="64">
        <f>SUM(車種別台数表24.12:車種別台数表26.1!O37)</f>
        <v>0</v>
      </c>
      <c r="P37" s="35"/>
      <c r="Q37" s="64">
        <f>SUM(車種別台数表24.12:車種別台数表26.1!Q37)</f>
        <v>0</v>
      </c>
      <c r="R37" s="35"/>
      <c r="S37" s="64">
        <f>SUM(車種別台数表24.12:車種別台数表26.1!S37)</f>
        <v>0</v>
      </c>
      <c r="T37" s="35"/>
      <c r="U37" s="64">
        <f>SUM(車種別台数表24.12:車種別台数表26.1!U37)</f>
        <v>0</v>
      </c>
      <c r="V37" s="35"/>
      <c r="W37" s="64">
        <f>SUM(車種別台数表24.12:車種別台数表26.1!W37)</f>
        <v>0</v>
      </c>
      <c r="X37" s="35"/>
      <c r="Y37" s="64">
        <f>SUM(車種別台数表24.12:車種別台数表26.1!Y37)</f>
        <v>0</v>
      </c>
      <c r="Z37" s="36" t="s">
        <v>12</v>
      </c>
      <c r="AA37" s="64">
        <f>SUM(車種別台数表24.12:車種別台数表26.1!AA37)</f>
        <v>4</v>
      </c>
      <c r="AB37" s="35" t="s">
        <v>12</v>
      </c>
      <c r="AC37" s="64">
        <f>SUM(車種別台数表24.12:車種別台数表26.1!AC37)</f>
        <v>1</v>
      </c>
      <c r="AD37" s="79">
        <f>IF(ISERROR(AD38/AD35),"",AD38/AD35)</f>
        <v>1.1369863013698631</v>
      </c>
      <c r="AE37" s="210" t="s">
        <v>63</v>
      </c>
    </row>
    <row r="38" spans="1:31" ht="15.75" customHeight="1">
      <c r="A38" s="215" t="s">
        <v>64</v>
      </c>
      <c r="B38" s="41" t="s">
        <v>39</v>
      </c>
      <c r="C38" s="81">
        <f>SUM(車種別台数表24.12:車種別台数表26.1!C38)</f>
        <v>0</v>
      </c>
      <c r="D38" s="41" t="s">
        <v>436</v>
      </c>
      <c r="E38" s="81">
        <f>SUM(車種別台数表24.12:車種別台数表26.1!E38)</f>
        <v>0</v>
      </c>
      <c r="F38" s="41" t="s">
        <v>40</v>
      </c>
      <c r="G38" s="81">
        <f>SUM(車種別台数表24.12:車種別台数表26.1!G38)</f>
        <v>24</v>
      </c>
      <c r="H38" s="41" t="s">
        <v>41</v>
      </c>
      <c r="I38" s="81">
        <f>SUM(車種別台数表24.12:車種別台数表26.1!I38)</f>
        <v>0</v>
      </c>
      <c r="J38" s="41" t="s">
        <v>42</v>
      </c>
      <c r="K38" s="81">
        <f>SUM(車種別台数表24.12:車種別台数表26.1!K38)</f>
        <v>25</v>
      </c>
      <c r="L38" s="41" t="s">
        <v>43</v>
      </c>
      <c r="M38" s="81">
        <f>SUM(車種別台数表24.12:車種別台数表26.1!M38)</f>
        <v>0</v>
      </c>
      <c r="N38" s="41" t="s">
        <v>44</v>
      </c>
      <c r="O38" s="81">
        <f>SUM(車種別台数表24.12:車種別台数表26.1!O38)</f>
        <v>0</v>
      </c>
      <c r="P38" s="41" t="s">
        <v>45</v>
      </c>
      <c r="Q38" s="81">
        <f>SUM(車種別台数表24.12:車種別台数表26.1!Q38)</f>
        <v>11</v>
      </c>
      <c r="R38" s="41" t="s">
        <v>46</v>
      </c>
      <c r="S38" s="81">
        <f>SUM(車種別台数表24.12:車種別台数表26.1!S38)</f>
        <v>4</v>
      </c>
      <c r="T38" s="41" t="s">
        <v>47</v>
      </c>
      <c r="U38" s="81">
        <f>SUM(車種別台数表24.12:車種別台数表26.1!U38)</f>
        <v>0</v>
      </c>
      <c r="V38" s="41" t="s">
        <v>48</v>
      </c>
      <c r="W38" s="81">
        <f>SUM(車種別台数表24.12:車種別台数表26.1!W38)</f>
        <v>5</v>
      </c>
      <c r="X38" s="41" t="s">
        <v>278</v>
      </c>
      <c r="Y38" s="81">
        <f>SUM(車種別台数表24.12:車種別台数表26.1!Y38)</f>
        <v>0</v>
      </c>
      <c r="Z38" s="41" t="s">
        <v>49</v>
      </c>
      <c r="AA38" s="81">
        <f>SUM(車種別台数表24.12:車種別台数表26.1!AA38)</f>
        <v>4</v>
      </c>
      <c r="AB38" s="41" t="s">
        <v>50</v>
      </c>
      <c r="AC38" s="81">
        <f>SUM(車種別台数表24.12:車種別台数表26.1!AC38)</f>
        <v>10</v>
      </c>
      <c r="AD38" s="82">
        <f>SUM(B38:AC38)</f>
        <v>83</v>
      </c>
      <c r="AE38" s="216" t="s">
        <v>64</v>
      </c>
    </row>
    <row r="39" spans="1:31" ht="15.75" customHeight="1">
      <c r="A39" s="213"/>
      <c r="B39" s="35"/>
      <c r="C39" s="64">
        <f>SUM(車種別台数表24.12:車種別台数表26.1!C39)</f>
        <v>0</v>
      </c>
      <c r="D39" s="35"/>
      <c r="E39" s="64">
        <f>SUM(車種別台数表24.12:車種別台数表26.1!E39)</f>
        <v>0</v>
      </c>
      <c r="F39" s="35"/>
      <c r="G39" s="64">
        <f>SUM(車種別台数表24.12:車種別台数表26.1!G39)</f>
        <v>0</v>
      </c>
      <c r="H39" s="35"/>
      <c r="I39" s="64">
        <f>SUM(車種別台数表24.12:車種別台数表26.1!I39)</f>
        <v>0</v>
      </c>
      <c r="J39" s="35"/>
      <c r="K39" s="64">
        <f>SUM(車種別台数表24.12:車種別台数表26.1!K39)</f>
        <v>0</v>
      </c>
      <c r="L39" s="35"/>
      <c r="M39" s="64">
        <f>SUM(車種別台数表24.12:車種別台数表26.1!M39)</f>
        <v>0</v>
      </c>
      <c r="N39" s="35"/>
      <c r="O39" s="64">
        <f>SUM(車種別台数表24.12:車種別台数表26.1!O39)</f>
        <v>0</v>
      </c>
      <c r="P39" s="35"/>
      <c r="Q39" s="64">
        <f>SUM(車種別台数表24.12:車種別台数表26.1!Q39)</f>
        <v>0</v>
      </c>
      <c r="R39" s="35"/>
      <c r="S39" s="64">
        <f>SUM(車種別台数表24.12:車種別台数表26.1!S39)</f>
        <v>0</v>
      </c>
      <c r="T39" s="35"/>
      <c r="U39" s="64">
        <f>SUM(車種別台数表24.12:車種別台数表26.1!U39)</f>
        <v>0</v>
      </c>
      <c r="V39" s="35"/>
      <c r="W39" s="64">
        <f>SUM(車種別台数表24.12:車種別台数表26.1!W39)</f>
        <v>0</v>
      </c>
      <c r="X39" s="35"/>
      <c r="Y39" s="64">
        <f>SUM(車種別台数表24.12:車種別台数表26.1!Y39)</f>
        <v>0</v>
      </c>
      <c r="AA39" s="64">
        <f>SUM(車種別台数表24.12:車種別台数表26.1!AA39)</f>
        <v>0</v>
      </c>
      <c r="AB39" s="35"/>
      <c r="AC39" s="64">
        <f>SUM(車種別台数表24.12:車種別台数表26.1!AC39)</f>
        <v>0</v>
      </c>
      <c r="AD39" s="65"/>
      <c r="AE39" s="214"/>
    </row>
    <row r="40" spans="1:31" s="217" customFormat="1" ht="15.75" customHeight="1">
      <c r="A40" s="209"/>
      <c r="B40" s="35"/>
      <c r="C40" s="64">
        <f>SUM(車種別台数表24.12:車種別台数表26.1!C40)</f>
        <v>0</v>
      </c>
      <c r="D40" s="35"/>
      <c r="E40" s="64">
        <f>SUM(車種別台数表24.12:車種別台数表26.1!E40)</f>
        <v>0</v>
      </c>
      <c r="F40" s="35" t="s">
        <v>18</v>
      </c>
      <c r="G40" s="64">
        <f>SUM(車種別台数表24.12:車種別台数表26.1!G40)</f>
        <v>33</v>
      </c>
      <c r="H40" s="35"/>
      <c r="I40" s="64">
        <f>SUM(車種別台数表24.12:車種別台数表26.1!I40)</f>
        <v>0</v>
      </c>
      <c r="J40" s="35" t="s">
        <v>322</v>
      </c>
      <c r="K40" s="64">
        <f>SUM(車種別台数表24.12:車種別台数表26.1!K40)</f>
        <v>70</v>
      </c>
      <c r="L40" s="35" t="s">
        <v>323</v>
      </c>
      <c r="M40" s="64">
        <f>SUM(車種別台数表24.12:車種別台数表26.1!M40)</f>
        <v>20</v>
      </c>
      <c r="N40" s="35"/>
      <c r="O40" s="64">
        <f>SUM(車種別台数表24.12:車種別台数表26.1!O40)</f>
        <v>0</v>
      </c>
      <c r="P40" s="35" t="s">
        <v>327</v>
      </c>
      <c r="Q40" s="64">
        <f>SUM(車種別台数表24.12:車種別台数表26.1!Q40)</f>
        <v>102</v>
      </c>
      <c r="R40" s="35" t="s">
        <v>325</v>
      </c>
      <c r="S40" s="64">
        <f>SUM(車種別台数表24.12:車種別台数表26.1!S40)</f>
        <v>79</v>
      </c>
      <c r="T40" s="35"/>
      <c r="U40" s="64">
        <f>SUM(車種別台数表24.12:車種別台数表26.1!U40)</f>
        <v>0</v>
      </c>
      <c r="V40" s="35" t="s">
        <v>187</v>
      </c>
      <c r="W40" s="64">
        <f>SUM(車種別台数表24.12:車種別台数表26.1!W40)</f>
        <v>63</v>
      </c>
      <c r="X40" s="35" t="s">
        <v>326</v>
      </c>
      <c r="Y40" s="64">
        <f>SUM(車種別台数表24.12:車種別台数表26.1!Y40)</f>
        <v>0</v>
      </c>
      <c r="Z40" s="36"/>
      <c r="AA40" s="64">
        <f>SUM(車種別台数表24.12:車種別台数表26.1!AA40)</f>
        <v>0</v>
      </c>
      <c r="AB40" s="35"/>
      <c r="AC40" s="64">
        <f>SUM(車種別台数表24.12:車種別台数表26.1!AC40)</f>
        <v>0</v>
      </c>
      <c r="AD40" s="65"/>
      <c r="AE40" s="210"/>
    </row>
    <row r="41" spans="1:31" ht="15.75" customHeight="1">
      <c r="A41" s="209" t="s">
        <v>65</v>
      </c>
      <c r="B41" s="35"/>
      <c r="C41" s="64">
        <f>SUM(車種別台数表24.12:車種別台数表26.1!C41)</f>
        <v>0</v>
      </c>
      <c r="D41" s="35"/>
      <c r="E41" s="64">
        <f>SUM(車種別台数表24.12:車種別台数表26.1!E41)</f>
        <v>0</v>
      </c>
      <c r="F41" s="35"/>
      <c r="G41" s="64">
        <f>SUM(車種別台数表24.12:車種別台数表26.1!G41)</f>
        <v>0</v>
      </c>
      <c r="H41" s="35"/>
      <c r="I41" s="64">
        <f>SUM(車種別台数表24.12:車種別台数表26.1!I41)</f>
        <v>0</v>
      </c>
      <c r="J41" s="35" t="s">
        <v>329</v>
      </c>
      <c r="K41" s="64">
        <f>SUM(車種別台数表24.12:車種別台数表26.1!K41)</f>
        <v>15</v>
      </c>
      <c r="L41" s="35"/>
      <c r="M41" s="64">
        <f>SUM(車種別台数表24.12:車種別台数表26.1!M41)</f>
        <v>0</v>
      </c>
      <c r="N41" s="35"/>
      <c r="O41" s="64">
        <f>SUM(車種別台数表24.12:車種別台数表26.1!O41)</f>
        <v>0</v>
      </c>
      <c r="P41" s="35"/>
      <c r="Q41" s="64">
        <f>SUM(車種別台数表24.12:車種別台数表26.1!Q41)</f>
        <v>0</v>
      </c>
      <c r="R41" s="35" t="s">
        <v>328</v>
      </c>
      <c r="S41" s="64">
        <f>SUM(車種別台数表24.12:車種別台数表26.1!S41)</f>
        <v>6</v>
      </c>
      <c r="T41" s="35"/>
      <c r="U41" s="64">
        <f>SUM(車種別台数表24.12:車種別台数表26.1!U41)</f>
        <v>0</v>
      </c>
      <c r="V41" s="35" t="s">
        <v>189</v>
      </c>
      <c r="W41" s="64">
        <f>SUM(車種別台数表24.12:車種別台数表26.1!W41)</f>
        <v>227</v>
      </c>
      <c r="X41" s="35"/>
      <c r="Y41" s="64">
        <f>SUM(車種別台数表24.12:車種別台数表26.1!Y41)</f>
        <v>0</v>
      </c>
      <c r="AA41" s="64">
        <f>SUM(車種別台数表24.12:車種別台数表26.1!AA41)</f>
        <v>0</v>
      </c>
      <c r="AB41" s="35"/>
      <c r="AC41" s="64">
        <f>SUM(車種別台数表24.12:車種別台数表26.1!AC41)</f>
        <v>0</v>
      </c>
      <c r="AD41" s="65"/>
      <c r="AE41" s="210" t="s">
        <v>65</v>
      </c>
    </row>
    <row r="42" spans="1:31" ht="15.75" customHeight="1">
      <c r="A42" s="209" t="s">
        <v>66</v>
      </c>
      <c r="B42" s="35"/>
      <c r="C42" s="64">
        <f>SUM(車種別台数表24.12:車種別台数表26.1!C42)</f>
        <v>0</v>
      </c>
      <c r="D42" s="35"/>
      <c r="E42" s="64">
        <f>SUM(車種別台数表24.12:車種別台数表26.1!E42)</f>
        <v>0</v>
      </c>
      <c r="F42" s="35"/>
      <c r="G42" s="64">
        <f>SUM(車種別台数表24.12:車種別台数表26.1!G42)</f>
        <v>0</v>
      </c>
      <c r="H42" s="35"/>
      <c r="I42" s="64">
        <f>SUM(車種別台数表24.12:車種別台数表26.1!I42)</f>
        <v>0</v>
      </c>
      <c r="J42" s="35"/>
      <c r="K42" s="64">
        <f>SUM(車種別台数表24.12:車種別台数表26.1!K42)</f>
        <v>0</v>
      </c>
      <c r="L42" s="35"/>
      <c r="M42" s="64">
        <f>SUM(車種別台数表24.12:車種別台数表26.1!M42)</f>
        <v>0</v>
      </c>
      <c r="N42" s="35"/>
      <c r="O42" s="64">
        <f>SUM(車種別台数表24.12:車種別台数表26.1!O42)</f>
        <v>0</v>
      </c>
      <c r="P42" s="35"/>
      <c r="Q42" s="64">
        <f>SUM(車種別台数表24.12:車種別台数表26.1!Q42)</f>
        <v>0</v>
      </c>
      <c r="R42" s="35" t="s">
        <v>332</v>
      </c>
      <c r="S42" s="64">
        <f>SUM(車種別台数表24.12:車種別台数表26.1!S42)</f>
        <v>116</v>
      </c>
      <c r="T42" s="35"/>
      <c r="U42" s="64">
        <f>SUM(車種別台数表24.12:車種別台数表26.1!U42)</f>
        <v>0</v>
      </c>
      <c r="V42" s="35" t="s">
        <v>340</v>
      </c>
      <c r="W42" s="64">
        <f>SUM(車種別台数表24.12:車種別台数表26.1!W42)</f>
        <v>447</v>
      </c>
      <c r="X42" s="35"/>
      <c r="Y42" s="64">
        <f>SUM(車種別台数表24.12:車種別台数表26.1!Y42)</f>
        <v>0</v>
      </c>
      <c r="AA42" s="64">
        <f>SUM(車種別台数表24.12:車種別台数表26.1!AA42)</f>
        <v>0</v>
      </c>
      <c r="AB42" s="35"/>
      <c r="AC42" s="64">
        <f>SUM(車種別台数表24.12:車種別台数表26.1!AC42)</f>
        <v>0</v>
      </c>
      <c r="AD42" s="65"/>
      <c r="AE42" s="210" t="s">
        <v>66</v>
      </c>
    </row>
    <row r="43" spans="1:31" ht="15.75" customHeight="1">
      <c r="A43" s="209" t="s">
        <v>53</v>
      </c>
      <c r="B43" s="35"/>
      <c r="C43" s="64">
        <f>SUM(車種別台数表24.12:車種別台数表26.1!C43)</f>
        <v>0</v>
      </c>
      <c r="D43" s="35"/>
      <c r="E43" s="64">
        <f>SUM(車種別台数表24.12:車種別台数表26.1!E43)</f>
        <v>0</v>
      </c>
      <c r="F43" s="35"/>
      <c r="G43" s="64">
        <f>SUM(車種別台数表24.12:車種別台数表26.1!G43)</f>
        <v>0</v>
      </c>
      <c r="H43" s="35"/>
      <c r="I43" s="64">
        <f>SUM(車種別台数表24.12:車種別台数表26.1!I43)</f>
        <v>0</v>
      </c>
      <c r="J43" s="35"/>
      <c r="K43" s="64">
        <f>SUM(車種別台数表24.12:車種別台数表26.1!K43)</f>
        <v>0</v>
      </c>
      <c r="L43" s="35"/>
      <c r="M43" s="64">
        <f>SUM(車種別台数表24.12:車種別台数表26.1!M43)</f>
        <v>0</v>
      </c>
      <c r="N43" s="35"/>
      <c r="O43" s="64">
        <f>SUM(車種別台数表24.12:車種別台数表26.1!O43)</f>
        <v>0</v>
      </c>
      <c r="P43" s="35"/>
      <c r="Q43" s="64">
        <f>SUM(車種別台数表24.12:車種別台数表26.1!Q43)</f>
        <v>0</v>
      </c>
      <c r="R43" s="35" t="s">
        <v>334</v>
      </c>
      <c r="S43" s="64">
        <f>SUM(車種別台数表24.12:車種別台数表26.1!S43)</f>
        <v>105</v>
      </c>
      <c r="T43" s="35"/>
      <c r="U43" s="64">
        <f>SUM(車種別台数表24.12:車種別台数表26.1!U43)</f>
        <v>0</v>
      </c>
      <c r="V43" s="35"/>
      <c r="W43" s="64">
        <f>SUM(車種別台数表24.12:車種別台数表26.1!W43)</f>
        <v>0</v>
      </c>
      <c r="X43" s="35"/>
      <c r="Y43" s="64">
        <f>SUM(車種別台数表24.12:車種別台数表26.1!Y43)</f>
        <v>0</v>
      </c>
      <c r="AA43" s="64">
        <f>SUM(車種別台数表24.12:車種別台数表26.1!AA43)</f>
        <v>0</v>
      </c>
      <c r="AB43" s="35"/>
      <c r="AC43" s="64">
        <f>SUM(車種別台数表24.12:車種別台数表26.1!AC43)</f>
        <v>0</v>
      </c>
      <c r="AD43" s="65"/>
      <c r="AE43" s="210" t="s">
        <v>53</v>
      </c>
    </row>
    <row r="44" spans="1:31" ht="15.75" customHeight="1">
      <c r="A44" s="209" t="s">
        <v>55</v>
      </c>
      <c r="B44" s="35"/>
      <c r="C44" s="64">
        <f>SUM(車種別台数表24.12:車種別台数表26.1!C44)</f>
        <v>0</v>
      </c>
      <c r="D44" s="35"/>
      <c r="E44" s="64">
        <f>SUM(車種別台数表24.12:車種別台数表26.1!E44)</f>
        <v>0</v>
      </c>
      <c r="F44" s="35"/>
      <c r="G44" s="64">
        <f>SUM(車種別台数表24.12:車種別台数表26.1!G44)</f>
        <v>0</v>
      </c>
      <c r="H44" s="35"/>
      <c r="I44" s="64">
        <f>SUM(車種別台数表24.12:車種別台数表26.1!I44)</f>
        <v>0</v>
      </c>
      <c r="J44" s="35"/>
      <c r="K44" s="64">
        <f>SUM(車種別台数表24.12:車種別台数表26.1!K44)</f>
        <v>0</v>
      </c>
      <c r="L44" s="35"/>
      <c r="M44" s="64">
        <f>SUM(車種別台数表24.12:車種別台数表26.1!M44)</f>
        <v>0</v>
      </c>
      <c r="N44" s="35"/>
      <c r="O44" s="64">
        <f>SUM(車種別台数表24.12:車種別台数表26.1!O44)</f>
        <v>0</v>
      </c>
      <c r="P44" s="35"/>
      <c r="Q44" s="64">
        <f>SUM(車種別台数表24.12:車種別台数表26.1!Q44)</f>
        <v>0</v>
      </c>
      <c r="R44" s="35"/>
      <c r="S44" s="64">
        <f>SUM(車種別台数表24.12:車種別台数表26.1!S44)</f>
        <v>0</v>
      </c>
      <c r="T44" s="35"/>
      <c r="U44" s="64">
        <f>SUM(車種別台数表24.12:車種別台数表26.1!U44)</f>
        <v>0</v>
      </c>
      <c r="V44" s="35"/>
      <c r="W44" s="64">
        <f>SUM(車種別台数表24.12:車種別台数表26.1!W44)</f>
        <v>0</v>
      </c>
      <c r="X44" s="35"/>
      <c r="Y44" s="64">
        <f>SUM(車種別台数表24.12:車種別台数表26.1!Y44)</f>
        <v>0</v>
      </c>
      <c r="AA44" s="64">
        <f>SUM(車種別台数表24.12:車種別台数表26.1!AA44)</f>
        <v>0</v>
      </c>
      <c r="AB44" s="35"/>
      <c r="AC44" s="64">
        <f>SUM(車種別台数表24.12:車種別台数表26.1!AC44)</f>
        <v>0</v>
      </c>
      <c r="AD44" s="65"/>
      <c r="AE44" s="210" t="s">
        <v>55</v>
      </c>
    </row>
    <row r="45" spans="1:31" ht="15.75" customHeight="1">
      <c r="A45" s="209" t="s">
        <v>67</v>
      </c>
      <c r="B45" s="35"/>
      <c r="C45" s="64">
        <f>SUM(車種別台数表24.12:車種別台数表26.1!C45)</f>
        <v>0</v>
      </c>
      <c r="D45" s="35"/>
      <c r="E45" s="64">
        <f>SUM(車種別台数表24.12:車種別台数表26.1!E45)</f>
        <v>0</v>
      </c>
      <c r="F45" s="35"/>
      <c r="G45" s="64">
        <f>SUM(車種別台数表24.12:車種別台数表26.1!G45)</f>
        <v>0</v>
      </c>
      <c r="H45" s="35"/>
      <c r="I45" s="64">
        <f>SUM(車種別台数表24.12:車種別台数表26.1!I45)</f>
        <v>0</v>
      </c>
      <c r="J45" s="35"/>
      <c r="K45" s="64">
        <f>SUM(車種別台数表24.12:車種別台数表26.1!K45)</f>
        <v>0</v>
      </c>
      <c r="L45" s="35"/>
      <c r="M45" s="64">
        <f>SUM(車種別台数表24.12:車種別台数表26.1!M45)</f>
        <v>0</v>
      </c>
      <c r="N45" s="35"/>
      <c r="O45" s="64">
        <f>SUM(車種別台数表24.12:車種別台数表26.1!O45)</f>
        <v>0</v>
      </c>
      <c r="P45" s="35"/>
      <c r="Q45" s="64">
        <f>SUM(車種別台数表24.12:車種別台数表26.1!Q45)</f>
        <v>0</v>
      </c>
      <c r="R45" s="35"/>
      <c r="S45" s="64">
        <f>SUM(車種別台数表24.12:車種別台数表26.1!S45)</f>
        <v>0</v>
      </c>
      <c r="T45" s="35"/>
      <c r="U45" s="64">
        <f>SUM(車種別台数表24.12:車種別台数表26.1!U45)</f>
        <v>0</v>
      </c>
      <c r="V45" s="35"/>
      <c r="W45" s="64">
        <f>SUM(車種別台数表24.12:車種別台数表26.1!W45)</f>
        <v>0</v>
      </c>
      <c r="X45" s="35"/>
      <c r="Y45" s="64">
        <f>SUM(車種別台数表24.12:車種別台数表26.1!Y45)</f>
        <v>0</v>
      </c>
      <c r="AA45" s="64">
        <f>SUM(車種別台数表24.12:車種別台数表26.1!AA45)</f>
        <v>0</v>
      </c>
      <c r="AB45" s="35"/>
      <c r="AC45" s="64">
        <f>SUM(車種別台数表24.12:車種別台数表26.1!AC45)</f>
        <v>0</v>
      </c>
      <c r="AD45" s="65"/>
      <c r="AE45" s="210" t="s">
        <v>67</v>
      </c>
    </row>
    <row r="46" spans="1:31" ht="15.75" customHeight="1">
      <c r="A46" s="213"/>
      <c r="B46" s="35"/>
      <c r="C46" s="64">
        <f>SUM(車種別台数表24.12:車種別台数表26.1!C46)</f>
        <v>0</v>
      </c>
      <c r="D46" s="35"/>
      <c r="E46" s="64">
        <f>SUM(車種別台数表24.12:車種別台数表26.1!E46)</f>
        <v>0</v>
      </c>
      <c r="F46" s="35"/>
      <c r="G46" s="64">
        <f>SUM(車種別台数表24.12:車種別台数表26.1!G46)</f>
        <v>0</v>
      </c>
      <c r="H46" s="35"/>
      <c r="I46" s="64">
        <f>SUM(車種別台数表24.12:車種別台数表26.1!I46)</f>
        <v>0</v>
      </c>
      <c r="J46" s="35"/>
      <c r="K46" s="64">
        <f>SUM(車種別台数表24.12:車種別台数表26.1!K46)</f>
        <v>0</v>
      </c>
      <c r="L46" s="35"/>
      <c r="M46" s="64">
        <f>SUM(車種別台数表24.12:車種別台数表26.1!M46)</f>
        <v>0</v>
      </c>
      <c r="N46" s="35"/>
      <c r="O46" s="64">
        <f>SUM(車種別台数表24.12:車種別台数表26.1!O46)</f>
        <v>0</v>
      </c>
      <c r="P46" s="35"/>
      <c r="Q46" s="64">
        <f>SUM(車種別台数表24.12:車種別台数表26.1!Q46)</f>
        <v>0</v>
      </c>
      <c r="R46" s="35"/>
      <c r="S46" s="64">
        <f>SUM(車種別台数表24.12:車種別台数表26.1!S46)</f>
        <v>0</v>
      </c>
      <c r="T46" s="35"/>
      <c r="U46" s="64">
        <f>SUM(車種別台数表24.12:車種別台数表26.1!U46)</f>
        <v>0</v>
      </c>
      <c r="V46" s="35"/>
      <c r="W46" s="64">
        <f>SUM(車種別台数表24.12:車種別台数表26.1!W46)</f>
        <v>0</v>
      </c>
      <c r="X46" s="35"/>
      <c r="Y46" s="64">
        <f>SUM(車種別台数表24.12:車種別台数表26.1!Y46)</f>
        <v>0</v>
      </c>
      <c r="AA46" s="64">
        <f>SUM(車種別台数表24.12:車種別台数表26.1!AA46)</f>
        <v>0</v>
      </c>
      <c r="AB46" s="35"/>
      <c r="AC46" s="64">
        <f>SUM(車種別台数表24.12:車種別台数表26.1!AC46)</f>
        <v>0</v>
      </c>
      <c r="AD46" s="40" t="s">
        <v>69</v>
      </c>
      <c r="AE46" s="214"/>
    </row>
    <row r="47" spans="1:31" ht="15.75" customHeight="1">
      <c r="A47" s="213"/>
      <c r="B47" s="35"/>
      <c r="C47" s="64">
        <f>SUM(車種別台数表24.12:車種別台数表26.1!C47)</f>
        <v>0</v>
      </c>
      <c r="D47" s="35"/>
      <c r="E47" s="64">
        <f>SUM(車種別台数表24.12:車種別台数表26.1!E47)</f>
        <v>0</v>
      </c>
      <c r="F47" s="35"/>
      <c r="G47" s="64">
        <f>SUM(車種別台数表24.12:車種別台数表26.1!G47)</f>
        <v>0</v>
      </c>
      <c r="H47" s="35"/>
      <c r="I47" s="64">
        <f>SUM(車種別台数表24.12:車種別台数表26.1!I47)</f>
        <v>0</v>
      </c>
      <c r="J47" s="35"/>
      <c r="K47" s="64">
        <f>SUM(車種別台数表24.12:車種別台数表26.1!K47)</f>
        <v>0</v>
      </c>
      <c r="L47" s="35"/>
      <c r="M47" s="64">
        <f>SUM(車種別台数表24.12:車種別台数表26.1!M47)</f>
        <v>0</v>
      </c>
      <c r="N47" s="35"/>
      <c r="O47" s="64">
        <f>SUM(車種別台数表24.12:車種別台数表26.1!O47)</f>
        <v>0</v>
      </c>
      <c r="P47" s="35"/>
      <c r="Q47" s="64">
        <f>SUM(車種別台数表24.12:車種別台数表26.1!Q47)</f>
        <v>0</v>
      </c>
      <c r="R47" s="35"/>
      <c r="S47" s="64">
        <f>SUM(車種別台数表24.12:車種別台数表26.1!S47)</f>
        <v>0</v>
      </c>
      <c r="T47" s="35"/>
      <c r="U47" s="64">
        <f>SUM(車種別台数表24.12:車種別台数表26.1!U47)</f>
        <v>0</v>
      </c>
      <c r="V47" s="35" t="s">
        <v>337</v>
      </c>
      <c r="W47" s="64">
        <f>SUM(車種別台数表24.12:車種別台数表26.1!W47)</f>
        <v>0</v>
      </c>
      <c r="X47" s="35"/>
      <c r="Y47" s="64">
        <f>SUM(車種別台数表24.12:車種別台数表26.1!Y47)</f>
        <v>0</v>
      </c>
      <c r="AA47" s="64">
        <f>SUM(車種別台数表24.12:車種別台数表26.1!AA47)</f>
        <v>0</v>
      </c>
      <c r="AB47" s="35"/>
      <c r="AC47" s="64">
        <f>SUM(車種別台数表24.12:車種別台数表26.1!AC47)</f>
        <v>0</v>
      </c>
      <c r="AD47" s="77">
        <f>SUM(車種別台数表24.12:車種別台数表26.1!AD47)</f>
        <v>1412</v>
      </c>
      <c r="AE47" s="214"/>
    </row>
    <row r="48" spans="1:31" ht="15.75" customHeight="1">
      <c r="A48" s="213"/>
      <c r="B48" s="35" t="s">
        <v>336</v>
      </c>
      <c r="C48" s="64">
        <f>SUM(車種別台数表24.12:車種別台数表26.1!C48)</f>
        <v>0</v>
      </c>
      <c r="D48" s="35"/>
      <c r="E48" s="64">
        <f>SUM(車種別台数表24.12:車種別台数表26.1!E48)</f>
        <v>0</v>
      </c>
      <c r="F48" s="35"/>
      <c r="G48" s="64">
        <f>SUM(車種別台数表24.12:車種別台数表26.1!G48)</f>
        <v>0</v>
      </c>
      <c r="H48" s="35"/>
      <c r="I48" s="64">
        <f>SUM(車種別台数表24.12:車種別台数表26.1!I48)</f>
        <v>0</v>
      </c>
      <c r="J48" s="35"/>
      <c r="K48" s="64">
        <f>SUM(車種別台数表24.12:車種別台数表26.1!K48)</f>
        <v>0</v>
      </c>
      <c r="L48" s="35"/>
      <c r="M48" s="64">
        <f>SUM(車種別台数表24.12:車種別台数表26.1!M48)</f>
        <v>0</v>
      </c>
      <c r="N48" s="35"/>
      <c r="O48" s="64">
        <f>SUM(車種別台数表24.12:車種別台数表26.1!O48)</f>
        <v>0</v>
      </c>
      <c r="P48" s="35"/>
      <c r="Q48" s="64">
        <f>SUM(車種別台数表24.12:車種別台数表26.1!Q48)</f>
        <v>0</v>
      </c>
      <c r="R48" s="35"/>
      <c r="S48" s="64">
        <f>SUM(車種別台数表24.12:車種別台数表26.1!S48)</f>
        <v>0</v>
      </c>
      <c r="T48" s="35"/>
      <c r="U48" s="64">
        <f>SUM(車種別台数表24.12:車種別台数表26.1!U48)</f>
        <v>0</v>
      </c>
      <c r="V48" s="35" t="s">
        <v>12</v>
      </c>
      <c r="W48" s="64">
        <f>SUM(車種別台数表24.12:車種別台数表26.1!W48)</f>
        <v>0</v>
      </c>
      <c r="X48" s="35"/>
      <c r="Y48" s="64">
        <f>SUM(車種別台数表24.12:車種別台数表26.1!Y48)</f>
        <v>0</v>
      </c>
      <c r="Z48" s="36" t="s">
        <v>317</v>
      </c>
      <c r="AA48" s="64">
        <f>SUM(車種別台数表24.12:車種別台数表26.1!AA48)</f>
        <v>0</v>
      </c>
      <c r="AB48" s="36" t="s">
        <v>317</v>
      </c>
      <c r="AC48" s="64">
        <f>SUM(車種別台数表24.12:車種別台数表26.1!AC48)</f>
        <v>0</v>
      </c>
      <c r="AD48" s="40" t="s">
        <v>70</v>
      </c>
      <c r="AE48" s="214"/>
    </row>
    <row r="49" spans="1:31" ht="15.75" customHeight="1">
      <c r="A49" s="213"/>
      <c r="B49" s="35" t="s">
        <v>12</v>
      </c>
      <c r="C49" s="64">
        <f>SUM(車種別台数表24.12:車種別台数表26.1!C49)</f>
        <v>1</v>
      </c>
      <c r="D49" s="35" t="s">
        <v>12</v>
      </c>
      <c r="E49" s="64">
        <f>SUM(車種別台数表24.12:車種別台数表26.1!E49)</f>
        <v>0</v>
      </c>
      <c r="F49" s="35"/>
      <c r="G49" s="64">
        <f>SUM(車種別台数表24.12:車種別台数表26.1!G49)</f>
        <v>0</v>
      </c>
      <c r="H49" s="35" t="s">
        <v>12</v>
      </c>
      <c r="I49" s="64">
        <f>SUM(車種別台数表24.12:車種別台数表26.1!I49)</f>
        <v>0</v>
      </c>
      <c r="J49" s="35" t="s">
        <v>12</v>
      </c>
      <c r="K49" s="64">
        <f>SUM(車種別台数表24.12:車種別台数表26.1!K49)</f>
        <v>0</v>
      </c>
      <c r="L49" s="35" t="s">
        <v>336</v>
      </c>
      <c r="M49" s="64">
        <f>SUM(車種別台数表24.12:車種別台数表26.1!M49)</f>
        <v>3</v>
      </c>
      <c r="N49" s="35" t="s">
        <v>12</v>
      </c>
      <c r="O49" s="64">
        <f>SUM(車種別台数表24.12:車種別台数表26.1!O49)</f>
        <v>0</v>
      </c>
      <c r="P49" s="35"/>
      <c r="Q49" s="64">
        <f>SUM(車種別台数表24.12:車種別台数表26.1!Q49)</f>
        <v>0</v>
      </c>
      <c r="R49" s="35"/>
      <c r="S49" s="64">
        <f>SUM(車種別台数表24.12:車種別台数表26.1!S49)</f>
        <v>0</v>
      </c>
      <c r="T49" s="35" t="s">
        <v>12</v>
      </c>
      <c r="U49" s="64">
        <f>SUM(車種別台数表24.12:車種別台数表26.1!U49)</f>
        <v>0</v>
      </c>
      <c r="V49" s="35" t="s">
        <v>336</v>
      </c>
      <c r="W49" s="64">
        <f>SUM(車種別台数表24.12:車種別台数表26.1!W49)</f>
        <v>53</v>
      </c>
      <c r="X49" s="35"/>
      <c r="Y49" s="64">
        <f>SUM(車種別台数表24.12:車種別台数表26.1!Y49)</f>
        <v>0</v>
      </c>
      <c r="Z49" s="36" t="s">
        <v>12</v>
      </c>
      <c r="AA49" s="64">
        <f>SUM(車種別台数表24.12:車種別台数表26.1!AA49)</f>
        <v>2</v>
      </c>
      <c r="AB49" s="35" t="s">
        <v>12</v>
      </c>
      <c r="AC49" s="64">
        <f>SUM(車種別台数表24.12:車種別台数表26.1!AC49)</f>
        <v>0</v>
      </c>
      <c r="AD49" s="79">
        <f>IF(ISERROR(AD50/AD47),"",AD50/AD47)</f>
        <v>0.95042492917847021</v>
      </c>
      <c r="AE49" s="214"/>
    </row>
    <row r="50" spans="1:31" ht="15.75" customHeight="1">
      <c r="A50" s="215" t="s">
        <v>71</v>
      </c>
      <c r="B50" s="41" t="s">
        <v>39</v>
      </c>
      <c r="C50" s="81">
        <f>SUM(車種別台数表24.12:車種別台数表26.1!C50)</f>
        <v>1</v>
      </c>
      <c r="D50" s="41" t="s">
        <v>436</v>
      </c>
      <c r="E50" s="81">
        <f>SUM(車種別台数表24.12:車種別台数表26.1!E50)</f>
        <v>0</v>
      </c>
      <c r="F50" s="41" t="s">
        <v>40</v>
      </c>
      <c r="G50" s="81">
        <f>SUM(車種別台数表24.12:車種別台数表26.1!G50)</f>
        <v>33</v>
      </c>
      <c r="H50" s="41" t="s">
        <v>41</v>
      </c>
      <c r="I50" s="81">
        <f>SUM(車種別台数表24.12:車種別台数表26.1!I50)</f>
        <v>0</v>
      </c>
      <c r="J50" s="41" t="s">
        <v>42</v>
      </c>
      <c r="K50" s="81">
        <f>SUM(車種別台数表24.12:車種別台数表26.1!K50)</f>
        <v>85</v>
      </c>
      <c r="L50" s="41" t="s">
        <v>43</v>
      </c>
      <c r="M50" s="81">
        <f>SUM(車種別台数表24.12:車種別台数表26.1!M50)</f>
        <v>23</v>
      </c>
      <c r="N50" s="41" t="s">
        <v>44</v>
      </c>
      <c r="O50" s="81">
        <f>SUM(車種別台数表24.12:車種別台数表26.1!O50)</f>
        <v>0</v>
      </c>
      <c r="P50" s="41" t="s">
        <v>45</v>
      </c>
      <c r="Q50" s="81">
        <f>SUM(車種別台数表24.12:車種別台数表26.1!Q50)</f>
        <v>102</v>
      </c>
      <c r="R50" s="41" t="s">
        <v>46</v>
      </c>
      <c r="S50" s="81">
        <f>SUM(車種別台数表24.12:車種別台数表26.1!S50)</f>
        <v>306</v>
      </c>
      <c r="T50" s="41" t="s">
        <v>47</v>
      </c>
      <c r="U50" s="81">
        <f>SUM(車種別台数表24.12:車種別台数表26.1!U50)</f>
        <v>0</v>
      </c>
      <c r="V50" s="41" t="s">
        <v>48</v>
      </c>
      <c r="W50" s="81">
        <f>SUM(車種別台数表24.12:車種別台数表26.1!W50)</f>
        <v>790</v>
      </c>
      <c r="X50" s="41" t="s">
        <v>278</v>
      </c>
      <c r="Y50" s="81">
        <f>SUM(車種別台数表24.12:車種別台数表26.1!Y50)</f>
        <v>0</v>
      </c>
      <c r="Z50" s="41" t="s">
        <v>49</v>
      </c>
      <c r="AA50" s="81">
        <f>SUM(車種別台数表24.12:車種別台数表26.1!AA50)</f>
        <v>2</v>
      </c>
      <c r="AB50" s="41" t="s">
        <v>50</v>
      </c>
      <c r="AC50" s="81">
        <f>SUM(車種別台数表24.12:車種別台数表26.1!AC50)</f>
        <v>0</v>
      </c>
      <c r="AD50" s="82">
        <f>SUM(B50:AC50)</f>
        <v>1342</v>
      </c>
      <c r="AE50" s="216" t="s">
        <v>71</v>
      </c>
    </row>
    <row r="51" spans="1:31" ht="15.75" customHeight="1">
      <c r="A51" s="213"/>
      <c r="B51" s="35"/>
      <c r="C51" s="64">
        <f>SUM(車種別台数表24.12:車種別台数表26.1!C51)</f>
        <v>0</v>
      </c>
      <c r="D51" s="35"/>
      <c r="E51" s="64">
        <f>SUM(車種別台数表24.12:車種別台数表26.1!E51)</f>
        <v>0</v>
      </c>
      <c r="F51" s="35"/>
      <c r="G51" s="64">
        <f>SUM(車種別台数表24.12:車種別台数表26.1!G51)</f>
        <v>0</v>
      </c>
      <c r="H51" s="35"/>
      <c r="I51" s="64">
        <f>SUM(車種別台数表24.12:車種別台数表26.1!I51)</f>
        <v>0</v>
      </c>
      <c r="J51" s="35"/>
      <c r="K51" s="64">
        <f>SUM(車種別台数表24.12:車種別台数表26.1!K51)</f>
        <v>0</v>
      </c>
      <c r="L51" s="35"/>
      <c r="M51" s="64">
        <f>SUM(車種別台数表24.12:車種別台数表26.1!M51)</f>
        <v>0</v>
      </c>
      <c r="N51" s="35"/>
      <c r="O51" s="64">
        <f>SUM(車種別台数表24.12:車種別台数表26.1!O51)</f>
        <v>0</v>
      </c>
      <c r="P51" s="35"/>
      <c r="Q51" s="64">
        <f>SUM(車種別台数表24.12:車種別台数表26.1!Q51)</f>
        <v>0</v>
      </c>
      <c r="R51" s="35"/>
      <c r="S51" s="64">
        <f>SUM(車種別台数表24.12:車種別台数表26.1!S51)</f>
        <v>0</v>
      </c>
      <c r="T51" s="35"/>
      <c r="U51" s="64">
        <f>SUM(車種別台数表24.12:車種別台数表26.1!U51)</f>
        <v>0</v>
      </c>
      <c r="W51" s="64">
        <f>SUM(車種別台数表24.12:車種別台数表26.1!W51)</f>
        <v>0</v>
      </c>
      <c r="X51" s="35"/>
      <c r="Y51" s="64">
        <f>SUM(車種別台数表24.12:車種別台数表26.1!Y51)</f>
        <v>0</v>
      </c>
      <c r="AA51" s="64">
        <f>SUM(車種別台数表24.12:車種別台数表26.1!AA51)</f>
        <v>0</v>
      </c>
      <c r="AB51" s="35"/>
      <c r="AC51" s="64">
        <f>SUM(車種別台数表24.12:車種別台数表26.1!AC51)</f>
        <v>0</v>
      </c>
      <c r="AD51" s="65"/>
      <c r="AE51" s="214"/>
    </row>
    <row r="52" spans="1:31" s="217" customFormat="1" ht="15.75" customHeight="1">
      <c r="A52" s="209"/>
      <c r="B52" s="35" t="s">
        <v>440</v>
      </c>
      <c r="C52" s="64">
        <f>SUM(車種別台数表24.12:車種別台数表26.1!C52)</f>
        <v>0</v>
      </c>
      <c r="D52" s="37" t="s">
        <v>342</v>
      </c>
      <c r="E52" s="64">
        <f>SUM(車種別台数表24.12:車種別台数表26.1!E52)</f>
        <v>27</v>
      </c>
      <c r="F52" s="35"/>
      <c r="G52" s="64">
        <f>SUM(車種別台数表24.12:車種別台数表26.1!G52)</f>
        <v>0</v>
      </c>
      <c r="H52" s="36" t="s">
        <v>375</v>
      </c>
      <c r="I52" s="64">
        <f>SUM(車種別台数表24.12:車種別台数表26.1!I52)</f>
        <v>0</v>
      </c>
      <c r="J52" s="35"/>
      <c r="K52" s="64">
        <f>SUM(車種別台数表24.12:車種別台数表26.1!K52)</f>
        <v>0</v>
      </c>
      <c r="L52" s="36" t="s">
        <v>463</v>
      </c>
      <c r="M52" s="64">
        <f>SUM(車種別台数表24.12:車種別台数表26.1!M52)</f>
        <v>113</v>
      </c>
      <c r="N52" s="35" t="s">
        <v>343</v>
      </c>
      <c r="O52" s="64">
        <f>SUM(車種別台数表24.12:車種別台数表26.1!O52)</f>
        <v>0</v>
      </c>
      <c r="P52" s="35"/>
      <c r="Q52" s="64">
        <f>SUM(車種別台数表24.12:車種別台数表26.1!Q52)</f>
        <v>0</v>
      </c>
      <c r="R52" s="35" t="s">
        <v>344</v>
      </c>
      <c r="S52" s="64">
        <f>SUM(車種別台数表24.12:車種別台数表26.1!S52)</f>
        <v>1</v>
      </c>
      <c r="T52" s="43" t="s">
        <v>345</v>
      </c>
      <c r="U52" s="64">
        <f>SUM(車種別台数表24.12:車種別台数表26.1!U52)</f>
        <v>50</v>
      </c>
      <c r="V52" s="44">
        <v>86</v>
      </c>
      <c r="W52" s="36">
        <f>SUM(車種別台数表24.12:車種別台数表26.1!W52)</f>
        <v>58</v>
      </c>
      <c r="X52" s="35"/>
      <c r="Y52" s="64">
        <f>SUM(車種別台数表24.12:車種別台数表26.1!Y52)</f>
        <v>0</v>
      </c>
      <c r="Z52" s="36"/>
      <c r="AA52" s="64">
        <f>SUM(車種別台数表24.12:車種別台数表26.1!AA52)</f>
        <v>0</v>
      </c>
      <c r="AB52" s="35" t="s">
        <v>346</v>
      </c>
      <c r="AC52" s="64">
        <f>SUM(車種別台数表24.12:車種別台数表26.1!AC52)</f>
        <v>36</v>
      </c>
      <c r="AD52" s="65"/>
      <c r="AE52" s="210"/>
    </row>
    <row r="53" spans="1:31" ht="15.75" customHeight="1">
      <c r="A53" s="209"/>
      <c r="B53" s="35"/>
      <c r="C53" s="64">
        <f>SUM(車種別台数表24.12:車種別台数表26.1!C53)</f>
        <v>0</v>
      </c>
      <c r="D53" s="35" t="s">
        <v>347</v>
      </c>
      <c r="E53" s="64">
        <f>SUM(車種別台数表24.12:車種別台数表26.1!E53)</f>
        <v>21</v>
      </c>
      <c r="F53" s="35"/>
      <c r="G53" s="64">
        <f>SUM(車種別台数表24.12:車種別台数表26.1!G53)</f>
        <v>0</v>
      </c>
      <c r="H53" s="35" t="s">
        <v>351</v>
      </c>
      <c r="I53" s="64">
        <f>SUM(車種別台数表24.12:車種別台数表26.1!I53)</f>
        <v>200</v>
      </c>
      <c r="J53" s="35"/>
      <c r="K53" s="64">
        <f>SUM(車種別台数表24.12:車種別台数表26.1!K53)</f>
        <v>0</v>
      </c>
      <c r="L53" s="36" t="s">
        <v>304</v>
      </c>
      <c r="M53" s="64">
        <f>SUM(車種別台数表24.12:車種別台数表26.1!M53)</f>
        <v>216</v>
      </c>
      <c r="N53" s="35" t="s">
        <v>348</v>
      </c>
      <c r="O53" s="64">
        <f>SUM(車種別台数表24.12:車種別台数表26.1!O53)</f>
        <v>86</v>
      </c>
      <c r="P53" s="35"/>
      <c r="Q53" s="64">
        <f>SUM(車種別台数表24.12:車種別台数表26.1!Q53)</f>
        <v>0</v>
      </c>
      <c r="R53" s="35" t="s">
        <v>449</v>
      </c>
      <c r="S53" s="64">
        <f>SUM(車種別台数表24.12:車種別台数表26.1!S53)</f>
        <v>9</v>
      </c>
      <c r="T53" s="35" t="s">
        <v>455</v>
      </c>
      <c r="U53" s="64">
        <f>SUM(車種別台数表24.12:車種別台数表26.1!U53)</f>
        <v>7</v>
      </c>
      <c r="V53" s="38" t="s">
        <v>468</v>
      </c>
      <c r="W53" s="64">
        <f>SUM(車種別台数表24.12:車種別台数表26.1!W53)</f>
        <v>75</v>
      </c>
      <c r="X53" s="35"/>
      <c r="Y53" s="64">
        <f>SUM(車種別台数表24.12:車種別台数表26.1!Y53)</f>
        <v>0</v>
      </c>
      <c r="AA53" s="64">
        <f>SUM(車種別台数表24.12:車種別台数表26.1!AA53)</f>
        <v>0</v>
      </c>
      <c r="AB53" s="35" t="s">
        <v>349</v>
      </c>
      <c r="AC53" s="64">
        <f>SUM(車種別台数表24.12:車種別台数表26.1!AC53)</f>
        <v>307</v>
      </c>
      <c r="AD53" s="65"/>
      <c r="AE53" s="210"/>
    </row>
    <row r="54" spans="1:31" ht="15.75" customHeight="1">
      <c r="A54" s="213"/>
      <c r="B54" s="35"/>
      <c r="C54" s="64">
        <f>SUM(車種別台数表24.12:車種別台数表26.1!C54)</f>
        <v>0</v>
      </c>
      <c r="D54" s="42" t="s">
        <v>350</v>
      </c>
      <c r="E54" s="64">
        <f>SUM(車種別台数表24.12:車種別台数表26.1!E54)</f>
        <v>72</v>
      </c>
      <c r="F54" s="35"/>
      <c r="G54" s="64">
        <f>SUM(車種別台数表24.12:車種別台数表26.1!G54)</f>
        <v>0</v>
      </c>
      <c r="H54" s="35" t="s">
        <v>459</v>
      </c>
      <c r="I54" s="64">
        <f>SUM(車種別台数表24.12:車種別台数表26.1!I54)</f>
        <v>355</v>
      </c>
      <c r="J54" s="35"/>
      <c r="K54" s="64">
        <f>SUM(車種別台数表24.12:車種別台数表26.1!K54)</f>
        <v>0</v>
      </c>
      <c r="L54" s="35" t="s">
        <v>454</v>
      </c>
      <c r="M54" s="64">
        <f>SUM(車種別台数表24.12:車種別台数表26.1!M54)</f>
        <v>76</v>
      </c>
      <c r="N54" s="35" t="s">
        <v>434</v>
      </c>
      <c r="O54" s="64">
        <f>SUM(車種別台数表24.12:車種別台数表26.1!O54)</f>
        <v>128</v>
      </c>
      <c r="P54" s="35"/>
      <c r="Q54" s="64">
        <f>SUM(車種別台数表24.12:車種別台数表26.1!Q54)</f>
        <v>0</v>
      </c>
      <c r="R54" s="35" t="s">
        <v>330</v>
      </c>
      <c r="S54" s="64">
        <f>SUM(車種別台数表24.12:車種別台数表26.1!S54)</f>
        <v>134</v>
      </c>
      <c r="T54" s="42" t="s">
        <v>496</v>
      </c>
      <c r="U54" s="64">
        <f>SUM(車種別台数表24.12:車種別台数表26.1!U54)</f>
        <v>4</v>
      </c>
      <c r="V54" s="38" t="s">
        <v>356</v>
      </c>
      <c r="W54" s="64">
        <f>SUM(車種別台数表24.12:車種別台数表26.1!W54)</f>
        <v>13</v>
      </c>
      <c r="X54" s="35"/>
      <c r="Y54" s="64">
        <f>SUM(車種別台数表24.12:車種別台数表26.1!Y54)</f>
        <v>0</v>
      </c>
      <c r="AA54" s="64">
        <f>SUM(車種別台数表24.12:車種別台数表26.1!AA54)</f>
        <v>0</v>
      </c>
      <c r="AB54" s="36" t="s">
        <v>354</v>
      </c>
      <c r="AC54" s="64">
        <f>SUM(車種別台数表24.12:車種別台数表26.1!AC54)</f>
        <v>164</v>
      </c>
      <c r="AD54" s="65"/>
      <c r="AE54" s="214"/>
    </row>
    <row r="55" spans="1:31" ht="15.75" customHeight="1">
      <c r="A55" s="209" t="s">
        <v>72</v>
      </c>
      <c r="B55" s="35"/>
      <c r="C55" s="64">
        <f>SUM(車種別台数表24.12:車種別台数表26.1!C55)</f>
        <v>0</v>
      </c>
      <c r="D55" s="35" t="s">
        <v>452</v>
      </c>
      <c r="E55" s="64">
        <f>SUM(車種別台数表24.12:車種別台数表26.1!E55)</f>
        <v>89</v>
      </c>
      <c r="F55" s="35"/>
      <c r="G55" s="64">
        <f>SUM(車種別台数表24.12:車種別台数表26.1!G55)</f>
        <v>0</v>
      </c>
      <c r="H55" s="35" t="s">
        <v>364</v>
      </c>
      <c r="I55" s="64">
        <f>SUM(車種別台数表24.12:車種別台数表26.1!I55)</f>
        <v>96</v>
      </c>
      <c r="J55" s="35"/>
      <c r="K55" s="64">
        <f>SUM(車種別台数表24.12:車種別台数表26.1!K55)</f>
        <v>0</v>
      </c>
      <c r="L55" s="35" t="s">
        <v>464</v>
      </c>
      <c r="M55" s="64">
        <f>SUM(車種別台数表24.12:車種別台数表26.1!M55)</f>
        <v>0</v>
      </c>
      <c r="N55" s="36" t="s">
        <v>352</v>
      </c>
      <c r="O55" s="64">
        <f>SUM(車種別台数表24.12:車種別台数表26.1!O55)</f>
        <v>58</v>
      </c>
      <c r="P55" s="35"/>
      <c r="Q55" s="64">
        <f>SUM(車種別台数表24.12:車種別台数表26.1!Q55)</f>
        <v>0</v>
      </c>
      <c r="R55" s="35" t="s">
        <v>353</v>
      </c>
      <c r="S55" s="64">
        <f>SUM(車種別台数表24.12:車種別台数表26.1!S55)</f>
        <v>7</v>
      </c>
      <c r="T55" s="45"/>
      <c r="U55" s="64">
        <f>SUM(車種別台数表24.12:車種別台数表26.1!U55)</f>
        <v>0</v>
      </c>
      <c r="V55" s="43" t="s">
        <v>412</v>
      </c>
      <c r="W55" s="64">
        <f>SUM(車種別台数表24.12:車種別台数表26.1!W55)</f>
        <v>15</v>
      </c>
      <c r="X55" s="35"/>
      <c r="Y55" s="64">
        <f>SUM(車種別台数表24.12:車種別台数表26.1!Y55)</f>
        <v>0</v>
      </c>
      <c r="AA55" s="64">
        <f>SUM(車種別台数表24.12:車種別台数表26.1!AA55)</f>
        <v>0</v>
      </c>
      <c r="AB55" s="35" t="s">
        <v>357</v>
      </c>
      <c r="AC55" s="64">
        <f>SUM(車種別台数表24.12:車種別台数表26.1!AC55)</f>
        <v>1</v>
      </c>
      <c r="AD55" s="65"/>
      <c r="AE55" s="210" t="s">
        <v>72</v>
      </c>
    </row>
    <row r="56" spans="1:31" ht="15.75" customHeight="1">
      <c r="A56" s="209"/>
      <c r="B56" s="35"/>
      <c r="C56" s="64">
        <f>SUM(車種別台数表24.12:車種別台数表26.1!C56)</f>
        <v>0</v>
      </c>
      <c r="D56" s="35" t="s">
        <v>355</v>
      </c>
      <c r="E56" s="39">
        <f>SUM(車種別台数表24.12:車種別台数表26.1!E56)</f>
        <v>95</v>
      </c>
      <c r="F56" s="35"/>
      <c r="G56" s="64">
        <f>SUM(車種別台数表24.12:車種別台数表26.1!G56)</f>
        <v>0</v>
      </c>
      <c r="H56" s="35" t="s">
        <v>367</v>
      </c>
      <c r="I56" s="64">
        <f>SUM(車種別台数表24.12:車種別台数表26.1!I56)</f>
        <v>144</v>
      </c>
      <c r="J56" s="35"/>
      <c r="K56" s="64">
        <f>SUM(車種別台数表24.12:車種別台数表26.1!K56)</f>
        <v>0</v>
      </c>
      <c r="L56" s="35" t="s">
        <v>467</v>
      </c>
      <c r="M56" s="64">
        <f>SUM(車種別台数表24.12:車種別台数表26.1!M56)</f>
        <v>45</v>
      </c>
      <c r="N56" s="37" t="s">
        <v>500</v>
      </c>
      <c r="O56" s="64">
        <f>SUM(車種別台数表24.12:車種別台数表26.1!O56)</f>
        <v>171</v>
      </c>
      <c r="P56" s="35"/>
      <c r="Q56" s="64">
        <f>SUM(車種別台数表24.12:車種別台数表26.1!Q56)</f>
        <v>0</v>
      </c>
      <c r="R56" s="35" t="s">
        <v>332</v>
      </c>
      <c r="S56" s="64">
        <f>SUM(車種別台数表24.12:車種別台数表26.1!S56)</f>
        <v>5</v>
      </c>
      <c r="T56" s="35"/>
      <c r="U56" s="64">
        <f>SUM(車種別台数表24.12:車種別台数表26.1!U56)</f>
        <v>0</v>
      </c>
      <c r="V56" s="35" t="s">
        <v>370</v>
      </c>
      <c r="W56" s="64">
        <f>SUM(車種別台数表24.12:車種別台数表26.1!W56)</f>
        <v>3</v>
      </c>
      <c r="X56" s="35"/>
      <c r="Y56" s="64">
        <f>SUM(車種別台数表24.12:車種別台数表26.1!Y56)</f>
        <v>0</v>
      </c>
      <c r="AA56" s="64">
        <f>SUM(車種別台数表24.12:車種別台数表26.1!AA56)</f>
        <v>0</v>
      </c>
      <c r="AB56" s="35" t="s">
        <v>359</v>
      </c>
      <c r="AC56" s="64">
        <f>SUM(車種別台数表24.12:車種別台数表26.1!AC56)</f>
        <v>53</v>
      </c>
      <c r="AD56" s="65"/>
      <c r="AE56" s="210"/>
    </row>
    <row r="57" spans="1:31" ht="15.75" customHeight="1">
      <c r="A57" s="209" t="s">
        <v>52</v>
      </c>
      <c r="B57" s="35"/>
      <c r="C57" s="64">
        <f>SUM(車種別台数表24.12:車種別台数表26.1!C57)</f>
        <v>0</v>
      </c>
      <c r="D57" s="45" t="s">
        <v>358</v>
      </c>
      <c r="E57" s="87">
        <f>SUM(車種別台数表24.12:車種別台数表26.1!E57)</f>
        <v>138</v>
      </c>
      <c r="F57" s="35"/>
      <c r="G57" s="64">
        <f>SUM(車種別台数表24.12:車種別台数表26.1!G57)</f>
        <v>0</v>
      </c>
      <c r="H57" s="35" t="s">
        <v>371</v>
      </c>
      <c r="I57" s="64">
        <f>SUM(車種別台数表24.12:車種別台数表26.1!I57)</f>
        <v>93</v>
      </c>
      <c r="J57" s="35"/>
      <c r="K57" s="64">
        <f>SUM(車種別台数表24.12:車種別台数表26.1!K57)</f>
        <v>0</v>
      </c>
      <c r="L57" s="35" t="s">
        <v>465</v>
      </c>
      <c r="M57" s="64">
        <f>SUM(車種別台数表24.12:車種別台数表26.1!M57)</f>
        <v>39</v>
      </c>
      <c r="O57" s="64">
        <f>SUM(車種別台数表24.12:車種別台数表26.1!O57)</f>
        <v>1</v>
      </c>
      <c r="P57" s="35"/>
      <c r="Q57" s="64">
        <f>SUM(車種別台数表24.12:車種別台数表26.1!Q57)</f>
        <v>0</v>
      </c>
      <c r="R57" s="35" t="s">
        <v>365</v>
      </c>
      <c r="S57" s="64">
        <f>SUM(車種別台数表24.12:車種別台数表26.1!S57)</f>
        <v>3</v>
      </c>
      <c r="T57" s="36"/>
      <c r="U57" s="64">
        <f>SUM(車種別台数表24.12:車種別台数表26.1!U57)</f>
        <v>0</v>
      </c>
      <c r="V57" s="43" t="s">
        <v>373</v>
      </c>
      <c r="W57" s="64">
        <f>SUM(車種別台数表24.12:車種別台数表26.1!W57)</f>
        <v>2</v>
      </c>
      <c r="X57" s="35"/>
      <c r="Y57" s="64">
        <f>SUM(車種別台数表24.12:車種別台数表26.1!Y57)</f>
        <v>0</v>
      </c>
      <c r="AA57" s="64">
        <f>SUM(車種別台数表24.12:車種別台数表26.1!AA57)</f>
        <v>0</v>
      </c>
      <c r="AB57" s="35" t="s">
        <v>361</v>
      </c>
      <c r="AC57" s="64">
        <f>SUM(車種別台数表24.12:車種別台数表26.1!AC57)</f>
        <v>435</v>
      </c>
      <c r="AD57" s="65"/>
      <c r="AE57" s="210" t="s">
        <v>52</v>
      </c>
    </row>
    <row r="58" spans="1:31" ht="15.75" customHeight="1">
      <c r="A58" s="209"/>
      <c r="B58" s="35"/>
      <c r="C58" s="64">
        <f>SUM(車種別台数表24.12:車種別台数表26.1!C58)</f>
        <v>0</v>
      </c>
      <c r="D58" s="35" t="s">
        <v>360</v>
      </c>
      <c r="E58" s="64">
        <f>SUM(車種別台数表24.12:車種別台数表26.1!E58)</f>
        <v>162</v>
      </c>
      <c r="F58" s="35"/>
      <c r="G58" s="64">
        <f>SUM(車種別台数表24.12:車種別台数表26.1!G58)</f>
        <v>0</v>
      </c>
      <c r="H58" s="42" t="s">
        <v>247</v>
      </c>
      <c r="I58" s="64">
        <f>SUM(車種別台数表24.12:車種別台数表26.1!I58)</f>
        <v>463</v>
      </c>
      <c r="J58" s="35"/>
      <c r="K58" s="64">
        <f>SUM(車種別台数表24.12:車種別台数表26.1!K58)</f>
        <v>0</v>
      </c>
      <c r="L58" s="35" t="s">
        <v>466</v>
      </c>
      <c r="M58" s="64">
        <f>SUM(車種別台数表24.12:車種別台数表26.1!M58)</f>
        <v>0</v>
      </c>
      <c r="O58" s="64">
        <f>SUM(車種別台数表24.12:車種別台数表26.1!O58)</f>
        <v>0</v>
      </c>
      <c r="P58" s="35"/>
      <c r="Q58" s="64">
        <f>SUM(車種別台数表24.12:車種別台数表26.1!Q58)</f>
        <v>0</v>
      </c>
      <c r="R58" s="36" t="s">
        <v>333</v>
      </c>
      <c r="S58" s="64">
        <f>SUM(車種別台数表24.12:車種別台数表26.1!S58)</f>
        <v>575</v>
      </c>
      <c r="T58" s="35"/>
      <c r="U58" s="64">
        <f>SUM(車種別台数表24.12:車種別台数表26.1!U58)</f>
        <v>0</v>
      </c>
      <c r="V58" s="43" t="s">
        <v>458</v>
      </c>
      <c r="W58" s="64">
        <f>SUM(車種別台数表24.12:車種別台数表26.1!W58)</f>
        <v>1</v>
      </c>
      <c r="X58" s="35"/>
      <c r="Y58" s="64">
        <f>SUM(車種別台数表24.12:車種別台数表26.1!Y58)</f>
        <v>0</v>
      </c>
      <c r="AA58" s="64">
        <f>SUM(車種別台数表24.12:車種別台数表26.1!AA58)</f>
        <v>0</v>
      </c>
      <c r="AB58" s="35" t="s">
        <v>363</v>
      </c>
      <c r="AC58" s="64">
        <f>SUM(車種別台数表24.12:車種別台数表26.1!AC58)</f>
        <v>153</v>
      </c>
      <c r="AD58" s="65"/>
      <c r="AE58" s="210"/>
    </row>
    <row r="59" spans="1:31" ht="15.75" customHeight="1">
      <c r="A59" s="209" t="s">
        <v>78</v>
      </c>
      <c r="B59" s="35"/>
      <c r="C59" s="64">
        <f>SUM(車種別台数表24.12:車種別台数表26.1!C59)</f>
        <v>0</v>
      </c>
      <c r="D59" s="42" t="s">
        <v>470</v>
      </c>
      <c r="E59" s="64">
        <f>SUM(車種別台数表24.12:車種別台数表26.1!E59)</f>
        <v>99</v>
      </c>
      <c r="F59" s="35"/>
      <c r="G59" s="64">
        <f>SUM(車種別台数表24.12:車種別台数表26.1!G59)</f>
        <v>0</v>
      </c>
      <c r="H59" s="42" t="s">
        <v>495</v>
      </c>
      <c r="I59" s="64">
        <f>SUM(車種別台数表24.12:車種別台数表26.1!I59)</f>
        <v>5</v>
      </c>
      <c r="J59" s="35"/>
      <c r="K59" s="64">
        <f>SUM(車種別台数表24.12:車種別台数表26.1!K59)</f>
        <v>0</v>
      </c>
      <c r="L59" s="35" t="s">
        <v>362</v>
      </c>
      <c r="M59" s="64">
        <f>SUM(車種別台数表24.12:車種別台数表26.1!M59)</f>
        <v>66</v>
      </c>
      <c r="O59" s="64">
        <f>SUM(車種別台数表24.12:車種別台数表26.1!O59)</f>
        <v>0</v>
      </c>
      <c r="P59" s="35"/>
      <c r="Q59" s="64">
        <f>SUM(車種別台数表24.12:車種別台数表26.1!Q59)</f>
        <v>0</v>
      </c>
      <c r="R59" s="35" t="s">
        <v>248</v>
      </c>
      <c r="S59" s="64">
        <f>SUM(車種別台数表24.12:車種別台数表26.1!S59)</f>
        <v>227</v>
      </c>
      <c r="T59" s="35"/>
      <c r="U59" s="64">
        <f>SUM(車種別台数表24.12:車種別台数表26.1!U59)</f>
        <v>0</v>
      </c>
      <c r="V59" s="42" t="s">
        <v>488</v>
      </c>
      <c r="W59" s="64">
        <f>SUM(車種別台数表24.12:車種別台数表26.1!W59)</f>
        <v>40</v>
      </c>
      <c r="X59" s="35"/>
      <c r="Y59" s="64">
        <f>SUM(車種別台数表24.12:車種別台数表26.1!Y59)</f>
        <v>0</v>
      </c>
      <c r="AA59" s="64">
        <f>SUM(車種別台数表24.12:車種別台数表26.1!AA59)</f>
        <v>0</v>
      </c>
      <c r="AB59" s="35" t="s">
        <v>366</v>
      </c>
      <c r="AC59" s="64">
        <f>SUM(車種別台数表24.12:車種別台数表26.1!AC59)</f>
        <v>130</v>
      </c>
      <c r="AD59" s="65"/>
      <c r="AE59" s="210" t="s">
        <v>78</v>
      </c>
    </row>
    <row r="60" spans="1:31" ht="15.75" customHeight="1">
      <c r="A60" s="209"/>
      <c r="B60" s="35"/>
      <c r="C60" s="64">
        <f>SUM(車種別台数表24.12:車種別台数表26.1!C60)</f>
        <v>0</v>
      </c>
      <c r="D60" s="35"/>
      <c r="E60" s="64">
        <f>SUM(車種別台数表24.12:車種別台数表26.1!E60)</f>
        <v>0</v>
      </c>
      <c r="F60" s="35"/>
      <c r="G60" s="64">
        <f>SUM(車種別台数表24.12:車種別台数表26.1!G60)</f>
        <v>0</v>
      </c>
      <c r="H60" s="35"/>
      <c r="I60" s="64">
        <f>SUM(車種別台数表24.12:車種別台数表26.1!I60)</f>
        <v>115</v>
      </c>
      <c r="J60" s="35"/>
      <c r="K60" s="64">
        <f>SUM(車種別台数表24.12:車種別台数表26.1!K60)</f>
        <v>0</v>
      </c>
      <c r="L60" s="42" t="s">
        <v>498</v>
      </c>
      <c r="M60" s="64">
        <f>SUM(車種別台数表24.12:車種別台数表26.1!M60)</f>
        <v>135</v>
      </c>
      <c r="O60" s="64">
        <f>SUM(車種別台数表24.12:車種別台数表26.1!O60)</f>
        <v>0</v>
      </c>
      <c r="P60" s="35"/>
      <c r="Q60" s="64">
        <f>SUM(車種別台数表24.12:車種別台数表26.1!Q60)</f>
        <v>0</v>
      </c>
      <c r="R60" s="35" t="s">
        <v>372</v>
      </c>
      <c r="S60" s="64">
        <f>SUM(車種別台数表24.12:車種別台数表26.1!S60)</f>
        <v>10</v>
      </c>
      <c r="T60" s="35"/>
      <c r="U60" s="64">
        <f>SUM(車種別台数表24.12:車種別台数表26.1!U60)</f>
        <v>0</v>
      </c>
      <c r="V60" s="35" t="s">
        <v>377</v>
      </c>
      <c r="W60" s="64">
        <f>SUM(車種別台数表24.12:車種別台数表26.1!W60)</f>
        <v>68</v>
      </c>
      <c r="X60" s="35"/>
      <c r="Y60" s="64">
        <f>SUM(車種別台数表24.12:車種別台数表26.1!Y60)</f>
        <v>0</v>
      </c>
      <c r="AA60" s="64">
        <f>SUM(車種別台数表24.12:車種別台数表26.1!AA60)</f>
        <v>0</v>
      </c>
      <c r="AB60" s="35" t="s">
        <v>368</v>
      </c>
      <c r="AC60" s="64">
        <f>SUM(車種別台数表24.12:車種別台数表26.1!AC60)</f>
        <v>8</v>
      </c>
      <c r="AD60" s="65"/>
      <c r="AE60" s="210"/>
    </row>
    <row r="61" spans="1:31" ht="15.75" customHeight="1">
      <c r="A61" s="209" t="s">
        <v>81</v>
      </c>
      <c r="B61" s="35"/>
      <c r="C61" s="64">
        <f>SUM(車種別台数表24.12:車種別台数表26.1!C61)</f>
        <v>0</v>
      </c>
      <c r="D61" s="35"/>
      <c r="E61" s="64">
        <f>SUM(車種別台数表24.12:車種別台数表26.1!E61)</f>
        <v>0</v>
      </c>
      <c r="F61" s="35"/>
      <c r="G61" s="64">
        <f>SUM(車種別台数表24.12:車種別台数表26.1!G61)</f>
        <v>0</v>
      </c>
      <c r="H61" s="35"/>
      <c r="I61" s="64">
        <f>SUM(車種別台数表24.12:車種別台数表26.1!I61)</f>
        <v>0</v>
      </c>
      <c r="J61" s="35"/>
      <c r="K61" s="64">
        <f>SUM(車種別台数表24.12:車種別台数表26.1!K61)</f>
        <v>0</v>
      </c>
      <c r="L61" s="42" t="s">
        <v>499</v>
      </c>
      <c r="M61" s="39">
        <f>SUM(車種別台数表24.12:車種別台数表26.1!M61)</f>
        <v>0</v>
      </c>
      <c r="N61" s="35"/>
      <c r="O61" s="64">
        <f>SUM(車種別台数表24.12:車種別台数表26.1!O61)</f>
        <v>0</v>
      </c>
      <c r="P61" s="35"/>
      <c r="Q61" s="64">
        <f>SUM(車種別台数表24.12:車種別台数表26.1!Q61)</f>
        <v>0</v>
      </c>
      <c r="R61" s="35" t="s">
        <v>376</v>
      </c>
      <c r="S61" s="64">
        <f>SUM(車種別台数表24.12:車種別台数表26.1!S61)</f>
        <v>83</v>
      </c>
      <c r="T61" s="35"/>
      <c r="U61" s="64">
        <f>SUM(車種別台数表24.12:車種別台数表26.1!U61)</f>
        <v>0</v>
      </c>
      <c r="V61" s="42" t="s">
        <v>487</v>
      </c>
      <c r="W61" s="64">
        <f>SUM(車種別台数表24.12:車種別台数表26.1!W61)</f>
        <v>19</v>
      </c>
      <c r="X61" s="35"/>
      <c r="Y61" s="64">
        <f>SUM(車種別台数表24.12:車種別台数表26.1!Y61)</f>
        <v>0</v>
      </c>
      <c r="AA61" s="64">
        <f>SUM(車種別台数表24.12:車種別台数表26.1!AA61)</f>
        <v>0</v>
      </c>
      <c r="AB61" s="35" t="s">
        <v>369</v>
      </c>
      <c r="AC61" s="64">
        <f>SUM(車種別台数表24.12:車種別台数表26.1!AC61)</f>
        <v>1</v>
      </c>
      <c r="AD61" s="65"/>
      <c r="AE61" s="210" t="s">
        <v>81</v>
      </c>
    </row>
    <row r="62" spans="1:31" ht="15.75" customHeight="1">
      <c r="A62" s="209"/>
      <c r="B62" s="35"/>
      <c r="C62" s="64">
        <f>SUM(車種別台数表24.12:車種別台数表26.1!C62)</f>
        <v>0</v>
      </c>
      <c r="D62" s="35"/>
      <c r="E62" s="64">
        <f>SUM(車種別台数表24.12:車種別台数表26.1!E62)</f>
        <v>0</v>
      </c>
      <c r="F62" s="35"/>
      <c r="G62" s="64">
        <f>SUM(車種別台数表24.12:車種別台数表26.1!G62)</f>
        <v>0</v>
      </c>
      <c r="H62" s="35"/>
      <c r="I62" s="64">
        <f>SUM(車種別台数表24.12:車種別台数表26.1!I62)</f>
        <v>18</v>
      </c>
      <c r="J62" s="35"/>
      <c r="K62" s="64">
        <f>SUM(車種別台数表24.12:車種別台数表26.1!K62)</f>
        <v>0</v>
      </c>
      <c r="M62" s="64">
        <f>SUM(車種別台数表24.12:車種別台数表26.1!M62)</f>
        <v>0</v>
      </c>
      <c r="N62" s="35"/>
      <c r="O62" s="64">
        <f>SUM(車種別台数表24.12:車種別台数表26.1!O62)</f>
        <v>0</v>
      </c>
      <c r="P62" s="35"/>
      <c r="Q62" s="64">
        <f>SUM(車種別台数表24.12:車種別台数表26.1!Q62)</f>
        <v>0</v>
      </c>
      <c r="R62" s="35"/>
      <c r="S62" s="64">
        <f>SUM(車種別台数表24.12:車種別台数表26.1!S62)</f>
        <v>0</v>
      </c>
      <c r="T62" s="35"/>
      <c r="U62" s="64">
        <f>SUM(車種別台数表24.12:車種別台数表26.1!U62)</f>
        <v>0</v>
      </c>
      <c r="V62" s="36" t="s">
        <v>380</v>
      </c>
      <c r="W62" s="64">
        <f>SUM(車種別台数表24.12:車種別台数表26.1!W62)</f>
        <v>0</v>
      </c>
      <c r="X62" s="35"/>
      <c r="Y62" s="64">
        <f>SUM(車種別台数表24.12:車種別台数表26.1!Y62)</f>
        <v>0</v>
      </c>
      <c r="AA62" s="64">
        <f>SUM(車種別台数表24.12:車種別台数表26.1!AA62)</f>
        <v>0</v>
      </c>
      <c r="AB62" s="35" t="s">
        <v>374</v>
      </c>
      <c r="AC62" s="64">
        <f>SUM(車種別台数表24.12:車種別台数表26.1!AC62)</f>
        <v>12</v>
      </c>
      <c r="AD62" s="65"/>
      <c r="AE62" s="210"/>
    </row>
    <row r="63" spans="1:31" ht="15.75" customHeight="1">
      <c r="A63" s="209" t="s">
        <v>85</v>
      </c>
      <c r="B63" s="35"/>
      <c r="C63" s="64">
        <f>SUM(車種別台数表24.12:車種別台数表26.1!C63)</f>
        <v>0</v>
      </c>
      <c r="D63" s="35"/>
      <c r="E63" s="64">
        <f>SUM(車種別台数表24.12:車種別台数表26.1!E63)</f>
        <v>0</v>
      </c>
      <c r="F63" s="35"/>
      <c r="G63" s="64">
        <f>SUM(車種別台数表24.12:車種別台数表26.1!G63)</f>
        <v>0</v>
      </c>
      <c r="H63" s="35"/>
      <c r="I63" s="64">
        <f>SUM(車種別台数表24.12:車種別台数表26.1!I63)</f>
        <v>0</v>
      </c>
      <c r="K63" s="64">
        <f>SUM(車種別台数表24.12:車種別台数表26.1!K63)</f>
        <v>0</v>
      </c>
      <c r="L63" s="35"/>
      <c r="M63" s="64">
        <f>SUM(車種別台数表24.12:車種別台数表26.1!M63)</f>
        <v>0</v>
      </c>
      <c r="N63" s="35"/>
      <c r="O63" s="64">
        <f>SUM(車種別台数表24.12:車種別台数表26.1!O63)</f>
        <v>0</v>
      </c>
      <c r="P63" s="35"/>
      <c r="Q63" s="64">
        <f>SUM(車種別台数表24.12:車種別台数表26.1!Q63)</f>
        <v>0</v>
      </c>
      <c r="R63" s="35"/>
      <c r="S63" s="64">
        <f>SUM(車種別台数表24.12:車種別台数表26.1!S63)</f>
        <v>0</v>
      </c>
      <c r="T63" s="35"/>
      <c r="U63" s="64">
        <f>SUM(車種別台数表24.12:車種別台数表26.1!U63)</f>
        <v>0</v>
      </c>
      <c r="V63" s="36" t="s">
        <v>382</v>
      </c>
      <c r="W63" s="64">
        <f>SUM(車種別台数表24.12:車種別台数表26.1!W63)</f>
        <v>16</v>
      </c>
      <c r="X63" s="35"/>
      <c r="Y63" s="64">
        <f>SUM(車種別台数表24.12:車種別台数表26.1!Y63)</f>
        <v>0</v>
      </c>
      <c r="AA63" s="64">
        <f>SUM(車種別台数表24.12:車種別台数表26.1!AA63)</f>
        <v>0</v>
      </c>
      <c r="AB63" s="35" t="s">
        <v>378</v>
      </c>
      <c r="AC63" s="64">
        <f>SUM(車種別台数表24.12:車種別台数表26.1!AC63)</f>
        <v>4</v>
      </c>
      <c r="AD63" s="65"/>
      <c r="AE63" s="210" t="s">
        <v>85</v>
      </c>
    </row>
    <row r="64" spans="1:31" ht="15.75" customHeight="1">
      <c r="A64" s="213"/>
      <c r="B64" s="35"/>
      <c r="C64" s="64">
        <f>SUM(車種別台数表24.12:車種別台数表26.1!C64)</f>
        <v>0</v>
      </c>
      <c r="D64" s="35"/>
      <c r="E64" s="64">
        <f>SUM(車種別台数表24.12:車種別台数表26.1!E64)</f>
        <v>0</v>
      </c>
      <c r="F64" s="35"/>
      <c r="G64" s="64">
        <f>SUM(車種別台数表24.12:車種別台数表26.1!G64)</f>
        <v>0</v>
      </c>
      <c r="H64" s="35"/>
      <c r="I64" s="64">
        <f>SUM(車種別台数表24.12:車種別台数表26.1!I64)</f>
        <v>0</v>
      </c>
      <c r="J64" s="35"/>
      <c r="K64" s="64">
        <f>SUM(車種別台数表24.12:車種別台数表26.1!K64)</f>
        <v>0</v>
      </c>
      <c r="L64" s="35"/>
      <c r="M64" s="64">
        <f>SUM(車種別台数表24.12:車種別台数表26.1!M64)</f>
        <v>0</v>
      </c>
      <c r="N64" s="35"/>
      <c r="O64" s="64">
        <f>SUM(車種別台数表24.12:車種別台数表26.1!O64)</f>
        <v>0</v>
      </c>
      <c r="P64" s="35"/>
      <c r="Q64" s="64">
        <f>SUM(車種別台数表24.12:車種別台数表26.1!Q64)</f>
        <v>0</v>
      </c>
      <c r="R64" s="35"/>
      <c r="S64" s="64">
        <f>SUM(車種別台数表24.12:車種別台数表26.1!S64)</f>
        <v>0</v>
      </c>
      <c r="T64" s="35"/>
      <c r="U64" s="64">
        <f>SUM(車種別台数表24.12:車種別台数表26.1!U64)</f>
        <v>0</v>
      </c>
      <c r="V64" s="36" t="s">
        <v>446</v>
      </c>
      <c r="W64" s="64">
        <f>SUM(車種別台数表24.12:車種別台数表26.1!W64)</f>
        <v>0</v>
      </c>
      <c r="X64" s="35"/>
      <c r="Y64" s="64">
        <f>SUM(車種別台数表24.12:車種別台数表26.1!Y64)</f>
        <v>0</v>
      </c>
      <c r="AA64" s="64">
        <f>SUM(車種別台数表24.12:車種別台数表26.1!AA64)</f>
        <v>0</v>
      </c>
      <c r="AB64" s="35" t="s">
        <v>379</v>
      </c>
      <c r="AC64" s="64">
        <f>SUM(車種別台数表24.12:車種別台数表26.1!AC64)</f>
        <v>0</v>
      </c>
      <c r="AD64" s="65"/>
      <c r="AE64" s="214"/>
    </row>
    <row r="65" spans="1:31" ht="15.75" customHeight="1">
      <c r="A65" s="213"/>
      <c r="B65" s="35"/>
      <c r="C65" s="64">
        <f>SUM(車種別台数表24.12:車種別台数表26.1!C65)</f>
        <v>0</v>
      </c>
      <c r="D65" s="35"/>
      <c r="E65" s="64">
        <f>SUM(車種別台数表24.12:車種別台数表26.1!E65)</f>
        <v>0</v>
      </c>
      <c r="F65" s="35"/>
      <c r="G65" s="64">
        <f>SUM(車種別台数表24.12:車種別台数表26.1!G65)</f>
        <v>0</v>
      </c>
      <c r="H65" s="35"/>
      <c r="I65" s="64">
        <f>SUM(車種別台数表24.12:車種別台数表26.1!I65)</f>
        <v>0</v>
      </c>
      <c r="J65" s="35"/>
      <c r="K65" s="64">
        <f>SUM(車種別台数表24.12:車種別台数表26.1!K65)</f>
        <v>0</v>
      </c>
      <c r="L65" s="35"/>
      <c r="M65" s="64">
        <f>SUM(車種別台数表24.12:車種別台数表26.1!M65)</f>
        <v>0</v>
      </c>
      <c r="N65" s="35"/>
      <c r="O65" s="64">
        <f>SUM(車種別台数表24.12:車種別台数表26.1!O65)</f>
        <v>0</v>
      </c>
      <c r="P65" s="35"/>
      <c r="Q65" s="64">
        <f>SUM(車種別台数表24.12:車種別台数表26.1!Q65)</f>
        <v>0</v>
      </c>
      <c r="R65" s="35"/>
      <c r="S65" s="64">
        <f>SUM(車種別台数表24.12:車種別台数表26.1!S65)</f>
        <v>0</v>
      </c>
      <c r="T65" s="35"/>
      <c r="U65" s="64">
        <f>SUM(車種別台数表24.12:車種別台数表26.1!U65)</f>
        <v>0</v>
      </c>
      <c r="V65" s="35" t="s">
        <v>442</v>
      </c>
      <c r="W65" s="64">
        <f>SUM(車種別台数表24.12:車種別台数表26.1!W65)</f>
        <v>14</v>
      </c>
      <c r="X65" s="35"/>
      <c r="Y65" s="64">
        <f>SUM(車種別台数表24.12:車種別台数表26.1!Y65)</f>
        <v>0</v>
      </c>
      <c r="AA65" s="64">
        <f>SUM(車種別台数表24.12:車種別台数表26.1!AA65)</f>
        <v>0</v>
      </c>
      <c r="AB65" s="35" t="s">
        <v>381</v>
      </c>
      <c r="AC65" s="64">
        <f>SUM(車種別台数表24.12:車種別台数表26.1!AC65)</f>
        <v>1</v>
      </c>
      <c r="AD65" s="65"/>
      <c r="AE65" s="214"/>
    </row>
    <row r="66" spans="1:31" ht="15.75" customHeight="1">
      <c r="A66" s="213"/>
      <c r="B66" s="35"/>
      <c r="C66" s="64">
        <f>SUM(車種別台数表24.12:車種別台数表26.1!C66)</f>
        <v>0</v>
      </c>
      <c r="D66" s="35"/>
      <c r="E66" s="64">
        <f>SUM(車種別台数表24.12:車種別台数表26.1!E66)</f>
        <v>0</v>
      </c>
      <c r="F66" s="35"/>
      <c r="G66" s="64">
        <f>SUM(車種別台数表24.12:車種別台数表26.1!G66)</f>
        <v>0</v>
      </c>
      <c r="H66" s="35"/>
      <c r="I66" s="64">
        <f>SUM(車種別台数表24.12:車種別台数表26.1!I66)</f>
        <v>0</v>
      </c>
      <c r="J66" s="35"/>
      <c r="K66" s="64">
        <f>SUM(車種別台数表24.12:車種別台数表26.1!K66)</f>
        <v>0</v>
      </c>
      <c r="L66" s="35"/>
      <c r="M66" s="64">
        <f>SUM(車種別台数表24.12:車種別台数表26.1!M66)</f>
        <v>0</v>
      </c>
      <c r="N66" s="35"/>
      <c r="O66" s="64">
        <f>SUM(車種別台数表24.12:車種別台数表26.1!O66)</f>
        <v>0</v>
      </c>
      <c r="P66" s="35"/>
      <c r="Q66" s="64">
        <f>SUM(車種別台数表24.12:車種別台数表26.1!Q66)</f>
        <v>0</v>
      </c>
      <c r="S66" s="64">
        <f>SUM(車種別台数表24.12:車種別台数表26.1!S66)</f>
        <v>0</v>
      </c>
      <c r="T66" s="35"/>
      <c r="U66" s="64">
        <f>SUM(車種別台数表24.12:車種別台数表26.1!U66)</f>
        <v>0</v>
      </c>
      <c r="V66" s="35" t="s">
        <v>443</v>
      </c>
      <c r="W66" s="64">
        <f>SUM(車種別台数表24.12:車種別台数表26.1!W66)</f>
        <v>18</v>
      </c>
      <c r="X66" s="35"/>
      <c r="Y66" s="64">
        <f>SUM(車種別台数表24.12:車種別台数表26.1!Y66)</f>
        <v>0</v>
      </c>
      <c r="AA66" s="64">
        <f>SUM(車種別台数表24.12:車種別台数表26.1!AA66)</f>
        <v>0</v>
      </c>
      <c r="AB66" s="35" t="s">
        <v>383</v>
      </c>
      <c r="AC66" s="64">
        <f>SUM(車種別台数表24.12:車種別台数表26.1!AC66)</f>
        <v>126</v>
      </c>
      <c r="AD66" s="65"/>
      <c r="AE66" s="214"/>
    </row>
    <row r="67" spans="1:31" ht="15.75" customHeight="1">
      <c r="A67" s="213"/>
      <c r="B67" s="35"/>
      <c r="C67" s="64">
        <f>SUM(車種別台数表24.12:車種別台数表26.1!C67)</f>
        <v>0</v>
      </c>
      <c r="D67" s="35"/>
      <c r="E67" s="64">
        <f>SUM(車種別台数表24.12:車種別台数表26.1!E67)</f>
        <v>0</v>
      </c>
      <c r="F67" s="35"/>
      <c r="G67" s="64">
        <f>SUM(車種別台数表24.12:車種別台数表26.1!G67)</f>
        <v>0</v>
      </c>
      <c r="H67" s="35"/>
      <c r="I67" s="64">
        <f>SUM(車種別台数表24.12:車種別台数表26.1!I67)</f>
        <v>0</v>
      </c>
      <c r="J67" s="35"/>
      <c r="K67" s="64">
        <f>SUM(車種別台数表24.12:車種別台数表26.1!K67)</f>
        <v>0</v>
      </c>
      <c r="L67" s="35"/>
      <c r="M67" s="64">
        <f>SUM(車種別台数表24.12:車種別台数表26.1!M67)</f>
        <v>0</v>
      </c>
      <c r="N67" s="35"/>
      <c r="O67" s="64">
        <f>SUM(車種別台数表24.12:車種別台数表26.1!O67)</f>
        <v>0</v>
      </c>
      <c r="P67" s="35"/>
      <c r="Q67" s="64">
        <f>SUM(車種別台数表24.12:車種別台数表26.1!Q67)</f>
        <v>0</v>
      </c>
      <c r="R67" s="35"/>
      <c r="S67" s="64">
        <f>SUM(車種別台数表24.12:車種別台数表26.1!S67)</f>
        <v>0</v>
      </c>
      <c r="T67" s="35"/>
      <c r="U67" s="64">
        <f>SUM(車種別台数表24.12:車種別台数表26.1!U67)</f>
        <v>0</v>
      </c>
      <c r="V67" s="36" t="s">
        <v>453</v>
      </c>
      <c r="W67" s="39">
        <f>SUM(車種別台数表24.12:車種別台数表26.1!W67)</f>
        <v>81</v>
      </c>
      <c r="X67" s="35"/>
      <c r="Y67" s="64">
        <f>SUM(車種別台数表24.12:車種別台数表26.1!Y67)</f>
        <v>0</v>
      </c>
      <c r="AA67" s="64">
        <f>SUM(車種別台数表24.12:車種別台数表26.1!AA67)</f>
        <v>0</v>
      </c>
      <c r="AB67" s="35" t="s">
        <v>94</v>
      </c>
      <c r="AC67" s="64">
        <f>SUM(車種別台数表24.12:車種別台数表26.1!AC67)</f>
        <v>0</v>
      </c>
      <c r="AD67" s="65"/>
      <c r="AE67" s="214"/>
    </row>
    <row r="68" spans="1:31" ht="15.75" customHeight="1">
      <c r="A68" s="213"/>
      <c r="B68" s="35"/>
      <c r="C68" s="64">
        <f>SUM(車種別台数表24.12:車種別台数表26.1!C68)</f>
        <v>0</v>
      </c>
      <c r="D68" s="35"/>
      <c r="E68" s="64">
        <f>SUM(車種別台数表24.12:車種別台数表26.1!E68)</f>
        <v>0</v>
      </c>
      <c r="F68" s="35"/>
      <c r="G68" s="64">
        <f>SUM(車種別台数表24.12:車種別台数表26.1!G68)</f>
        <v>0</v>
      </c>
      <c r="H68" s="35"/>
      <c r="I68" s="64">
        <f>SUM(車種別台数表24.12:車種別台数表26.1!I68)</f>
        <v>0</v>
      </c>
      <c r="J68" s="35"/>
      <c r="K68" s="64">
        <f>SUM(車種別台数表24.12:車種別台数表26.1!K68)</f>
        <v>0</v>
      </c>
      <c r="L68" s="35"/>
      <c r="M68" s="64">
        <f>SUM(車種別台数表24.12:車種別台数表26.1!M68)</f>
        <v>0</v>
      </c>
      <c r="N68" s="35"/>
      <c r="O68" s="64">
        <f>SUM(車種別台数表24.12:車種別台数表26.1!O68)</f>
        <v>0</v>
      </c>
      <c r="P68" s="35"/>
      <c r="Q68" s="64">
        <f>SUM(車種別台数表24.12:車種別台数表26.1!Q68)</f>
        <v>0</v>
      </c>
      <c r="S68" s="64">
        <f>SUM(車種別台数表24.12:車種別台数表26.1!S68)</f>
        <v>0</v>
      </c>
      <c r="T68" s="35"/>
      <c r="U68" s="64">
        <f>SUM(車種別台数表24.12:車種別台数表26.1!U68)</f>
        <v>0</v>
      </c>
      <c r="V68" s="35" t="s">
        <v>447</v>
      </c>
      <c r="W68" s="39">
        <f>SUM(車種別台数表24.12:車種別台数表26.1!W68)</f>
        <v>12</v>
      </c>
      <c r="Y68" s="64">
        <f>SUM(車種別台数表24.12:車種別台数表26.1!Y68)</f>
        <v>0</v>
      </c>
      <c r="AA68" s="64">
        <f>SUM(車種別台数表24.12:車種別台数表26.1!AA68)</f>
        <v>0</v>
      </c>
      <c r="AB68" s="35" t="s">
        <v>384</v>
      </c>
      <c r="AC68" s="64">
        <f>SUM(車種別台数表24.12:車種別台数表26.1!AC68)</f>
        <v>9</v>
      </c>
      <c r="AD68" s="65"/>
      <c r="AE68" s="214"/>
    </row>
    <row r="69" spans="1:31" ht="15.75" customHeight="1">
      <c r="A69" s="213"/>
      <c r="B69" s="35"/>
      <c r="C69" s="64">
        <f>SUM(車種別台数表24.12:車種別台数表26.1!C69)</f>
        <v>0</v>
      </c>
      <c r="D69" s="35"/>
      <c r="E69" s="64">
        <f>SUM(車種別台数表24.12:車種別台数表26.1!E69)</f>
        <v>0</v>
      </c>
      <c r="F69" s="35"/>
      <c r="G69" s="64">
        <f>SUM(車種別台数表24.12:車種別台数表26.1!G69)</f>
        <v>0</v>
      </c>
      <c r="H69" s="35"/>
      <c r="I69" s="64">
        <f>SUM(車種別台数表24.12:車種別台数表26.1!I69)</f>
        <v>0</v>
      </c>
      <c r="J69" s="35"/>
      <c r="K69" s="64">
        <f>SUM(車種別台数表24.12:車種別台数表26.1!K69)</f>
        <v>0</v>
      </c>
      <c r="L69" s="35"/>
      <c r="M69" s="64">
        <f>SUM(車種別台数表24.12:車種別台数表26.1!M69)</f>
        <v>0</v>
      </c>
      <c r="N69" s="35"/>
      <c r="O69" s="64">
        <f>SUM(車種別台数表24.12:車種別台数表26.1!O69)</f>
        <v>0</v>
      </c>
      <c r="P69" s="35"/>
      <c r="Q69" s="64">
        <f>SUM(車種別台数表24.12:車種別台数表26.1!Q69)</f>
        <v>0</v>
      </c>
      <c r="S69" s="64">
        <f>SUM(車種別台数表24.12:車種別台数表26.1!S69)</f>
        <v>0</v>
      </c>
      <c r="T69" s="35"/>
      <c r="U69" s="64">
        <f>SUM(車種別台数表24.12:車種別台数表26.1!U69)</f>
        <v>0</v>
      </c>
      <c r="V69" s="35" t="s">
        <v>387</v>
      </c>
      <c r="W69" s="64">
        <f>SUM(車種別台数表24.12:車種別台数表26.1!W69)</f>
        <v>88</v>
      </c>
      <c r="X69" s="35"/>
      <c r="Y69" s="64">
        <f>SUM(車種別台数表24.12:車種別台数表26.1!Y69)</f>
        <v>0</v>
      </c>
      <c r="AA69" s="64">
        <f>SUM(車種別台数表24.12:車種別台数表26.1!AA69)</f>
        <v>0</v>
      </c>
      <c r="AB69" s="35" t="s">
        <v>385</v>
      </c>
      <c r="AC69" s="39">
        <f>SUM(車種別台数表24.12:車種別台数表26.1!AC69)</f>
        <v>10</v>
      </c>
      <c r="AD69" s="65"/>
      <c r="AE69" s="214"/>
    </row>
    <row r="70" spans="1:31" ht="15.75" customHeight="1">
      <c r="A70" s="213"/>
      <c r="B70" s="35"/>
      <c r="C70" s="64">
        <f>SUM(車種別台数表24.12:車種別台数表26.1!C70)</f>
        <v>0</v>
      </c>
      <c r="D70" s="35"/>
      <c r="E70" s="64">
        <f>SUM(車種別台数表24.12:車種別台数表26.1!E70)</f>
        <v>0</v>
      </c>
      <c r="F70" s="35"/>
      <c r="G70" s="64">
        <f>SUM(車種別台数表24.12:車種別台数表26.1!G70)</f>
        <v>0</v>
      </c>
      <c r="H70" s="35"/>
      <c r="I70" s="64">
        <f>SUM(車種別台数表24.12:車種別台数表26.1!I70)</f>
        <v>0</v>
      </c>
      <c r="J70" s="35"/>
      <c r="K70" s="64">
        <f>SUM(車種別台数表24.12:車種別台数表26.1!K70)</f>
        <v>0</v>
      </c>
      <c r="L70" s="35"/>
      <c r="M70" s="64">
        <f>SUM(車種別台数表24.12:車種別台数表26.1!M70)</f>
        <v>0</v>
      </c>
      <c r="N70" s="35"/>
      <c r="O70" s="64">
        <f>SUM(車種別台数表24.12:車種別台数表26.1!O70)</f>
        <v>0</v>
      </c>
      <c r="P70" s="35"/>
      <c r="Q70" s="64">
        <f>SUM(車種別台数表24.12:車種別台数表26.1!Q70)</f>
        <v>0</v>
      </c>
      <c r="S70" s="64">
        <f>SUM(車種別台数表24.12:車種別台数表26.1!S70)</f>
        <v>0</v>
      </c>
      <c r="T70" s="35"/>
      <c r="U70" s="64">
        <f>SUM(車種別台数表24.12:車種別台数表26.1!U70)</f>
        <v>0</v>
      </c>
      <c r="V70" s="35" t="s">
        <v>390</v>
      </c>
      <c r="W70" s="64">
        <f>SUM(車種別台数表24.12:車種別台数表26.1!W70)</f>
        <v>7</v>
      </c>
      <c r="X70" s="35"/>
      <c r="Y70" s="64">
        <f>SUM(車種別台数表24.12:車種別台数表26.1!Y70)</f>
        <v>0</v>
      </c>
      <c r="AA70" s="64">
        <f>SUM(車種別台数表24.12:車種別台数表26.1!AA70)</f>
        <v>0</v>
      </c>
      <c r="AB70" s="35" t="s">
        <v>386</v>
      </c>
      <c r="AC70" s="64">
        <f>SUM(車種別台数表24.12:車種別台数表26.1!AC70)</f>
        <v>0</v>
      </c>
      <c r="AD70" s="65"/>
      <c r="AE70" s="214"/>
    </row>
    <row r="71" spans="1:31" ht="15.75" customHeight="1">
      <c r="A71" s="213"/>
      <c r="B71" s="35"/>
      <c r="C71" s="64">
        <f>SUM(車種別台数表24.12:車種別台数表26.1!C71)</f>
        <v>0</v>
      </c>
      <c r="D71" s="35"/>
      <c r="E71" s="64">
        <f>SUM(車種別台数表24.12:車種別台数表26.1!E71)</f>
        <v>0</v>
      </c>
      <c r="F71" s="35"/>
      <c r="G71" s="64">
        <f>SUM(車種別台数表24.12:車種別台数表26.1!G71)</f>
        <v>0</v>
      </c>
      <c r="H71" s="35"/>
      <c r="I71" s="64">
        <f>SUM(車種別台数表24.12:車種別台数表26.1!I71)</f>
        <v>0</v>
      </c>
      <c r="J71" s="35"/>
      <c r="K71" s="64">
        <f>SUM(車種別台数表24.12:車種別台数表26.1!K71)</f>
        <v>0</v>
      </c>
      <c r="L71" s="35"/>
      <c r="M71" s="64">
        <f>SUM(車種別台数表24.12:車種別台数表26.1!M71)</f>
        <v>0</v>
      </c>
      <c r="N71" s="35"/>
      <c r="O71" s="64">
        <f>SUM(車種別台数表24.12:車種別台数表26.1!O71)</f>
        <v>0</v>
      </c>
      <c r="P71" s="35"/>
      <c r="Q71" s="64">
        <f>SUM(車種別台数表24.12:車種別台数表26.1!Q71)</f>
        <v>0</v>
      </c>
      <c r="R71" s="35"/>
      <c r="S71" s="64">
        <f>SUM(車種別台数表24.12:車種別台数表26.1!S71)</f>
        <v>0</v>
      </c>
      <c r="T71" s="35"/>
      <c r="U71" s="64">
        <f>SUM(車種別台数表24.12:車種別台数表26.1!U71)</f>
        <v>0</v>
      </c>
      <c r="V71" s="36" t="s">
        <v>462</v>
      </c>
      <c r="W71" s="64">
        <f>SUM(車種別台数表24.12:車種別台数表26.1!W71)</f>
        <v>26</v>
      </c>
      <c r="X71" s="35"/>
      <c r="Y71" s="64">
        <f>SUM(車種別台数表24.12:車種別台数表26.1!Y71)</f>
        <v>0</v>
      </c>
      <c r="AA71" s="64">
        <f>SUM(車種別台数表24.12:車種別台数表26.1!AA71)</f>
        <v>0</v>
      </c>
      <c r="AB71" s="35" t="s">
        <v>388</v>
      </c>
      <c r="AC71" s="64">
        <f>SUM(車種別台数表24.12:車種別台数表26.1!AC71)</f>
        <v>38</v>
      </c>
      <c r="AD71" s="65"/>
      <c r="AE71" s="214"/>
    </row>
    <row r="72" spans="1:31" ht="15.75" customHeight="1">
      <c r="A72" s="213"/>
      <c r="B72" s="35"/>
      <c r="C72" s="64">
        <f>SUM(車種別台数表24.12:車種別台数表26.1!C72)</f>
        <v>0</v>
      </c>
      <c r="D72" s="35"/>
      <c r="E72" s="64">
        <f>SUM(車種別台数表24.12:車種別台数表26.1!E72)</f>
        <v>0</v>
      </c>
      <c r="F72" s="35"/>
      <c r="G72" s="64">
        <f>SUM(車種別台数表24.12:車種別台数表26.1!G72)</f>
        <v>0</v>
      </c>
      <c r="H72" s="35"/>
      <c r="I72" s="64">
        <f>SUM(車種別台数表24.12:車種別台数表26.1!I72)</f>
        <v>0</v>
      </c>
      <c r="J72" s="35"/>
      <c r="K72" s="64">
        <f>SUM(車種別台数表24.12:車種別台数表26.1!K72)</f>
        <v>0</v>
      </c>
      <c r="L72" s="35"/>
      <c r="M72" s="64">
        <f>SUM(車種別台数表24.12:車種別台数表26.1!M72)</f>
        <v>0</v>
      </c>
      <c r="N72" s="35"/>
      <c r="O72" s="64">
        <f>SUM(車種別台数表24.12:車種別台数表26.1!O72)</f>
        <v>0</v>
      </c>
      <c r="P72" s="35"/>
      <c r="Q72" s="64">
        <f>SUM(車種別台数表24.12:車種別台数表26.1!Q72)</f>
        <v>0</v>
      </c>
      <c r="S72" s="64">
        <f>SUM(車種別台数表24.12:車種別台数表26.1!S72)</f>
        <v>0</v>
      </c>
      <c r="T72" s="35"/>
      <c r="U72" s="64">
        <f>SUM(車種別台数表24.12:車種別台数表26.1!U72)</f>
        <v>0</v>
      </c>
      <c r="V72" s="38" t="s">
        <v>283</v>
      </c>
      <c r="W72" s="64">
        <f>SUM(車種別台数表24.12:車種別台数表26.1!W72)</f>
        <v>0</v>
      </c>
      <c r="X72" s="35"/>
      <c r="Y72" s="64">
        <f>SUM(車種別台数表24.12:車種別台数表26.1!Y72)</f>
        <v>0</v>
      </c>
      <c r="AA72" s="64">
        <f>SUM(車種別台数表24.12:車種別台数表26.1!AA72)</f>
        <v>0</v>
      </c>
      <c r="AB72" s="36" t="s">
        <v>389</v>
      </c>
      <c r="AC72" s="64">
        <f>SUM(車種別台数表24.12:車種別台数表26.1!AC72)</f>
        <v>1</v>
      </c>
      <c r="AD72" s="65"/>
      <c r="AE72" s="214"/>
    </row>
    <row r="73" spans="1:31" ht="15.75" customHeight="1">
      <c r="A73" s="213"/>
      <c r="B73" s="35"/>
      <c r="C73" s="64">
        <f>SUM(車種別台数表24.12:車種別台数表26.1!C73)</f>
        <v>0</v>
      </c>
      <c r="D73" s="35"/>
      <c r="E73" s="64">
        <f>SUM(車種別台数表24.12:車種別台数表26.1!E73)</f>
        <v>0</v>
      </c>
      <c r="F73" s="35"/>
      <c r="G73" s="64">
        <f>SUM(車種別台数表24.12:車種別台数表26.1!G73)</f>
        <v>0</v>
      </c>
      <c r="H73" s="35"/>
      <c r="I73" s="64">
        <f>SUM(車種別台数表24.12:車種別台数表26.1!I73)</f>
        <v>0</v>
      </c>
      <c r="J73" s="35"/>
      <c r="K73" s="64">
        <f>SUM(車種別台数表24.12:車種別台数表26.1!K73)</f>
        <v>0</v>
      </c>
      <c r="L73" s="35"/>
      <c r="M73" s="64">
        <f>SUM(車種別台数表24.12:車種別台数表26.1!M73)</f>
        <v>0</v>
      </c>
      <c r="N73" s="35"/>
      <c r="O73" s="64">
        <f>SUM(車種別台数表24.12:車種別台数表26.1!O73)</f>
        <v>0</v>
      </c>
      <c r="P73" s="35"/>
      <c r="Q73" s="64">
        <f>SUM(車種別台数表24.12:車種別台数表26.1!Q73)</f>
        <v>0</v>
      </c>
      <c r="R73" s="35"/>
      <c r="S73" s="64">
        <f>SUM(車種別台数表24.12:車種別台数表26.1!S73)</f>
        <v>0</v>
      </c>
      <c r="T73" s="35"/>
      <c r="U73" s="64">
        <f>SUM(車種別台数表24.12:車種別台数表26.1!U73)</f>
        <v>0</v>
      </c>
      <c r="V73" s="43" t="s">
        <v>480</v>
      </c>
      <c r="W73" s="64">
        <f>SUM(車種別台数表24.12:車種別台数表26.1!W73)</f>
        <v>2</v>
      </c>
      <c r="X73" s="35"/>
      <c r="Y73" s="64">
        <f>SUM(車種別台数表24.12:車種別台数表26.1!Y73)</f>
        <v>0</v>
      </c>
      <c r="AA73" s="64">
        <f>SUM(車種別台数表24.12:車種別台数表26.1!AA73)</f>
        <v>0</v>
      </c>
      <c r="AB73" s="35" t="s">
        <v>391</v>
      </c>
      <c r="AC73" s="64">
        <f>SUM(車種別台数表24.12:車種別台数表26.1!AC73)</f>
        <v>56</v>
      </c>
      <c r="AD73" s="65"/>
      <c r="AE73" s="214"/>
    </row>
    <row r="74" spans="1:31" ht="15.75" customHeight="1">
      <c r="A74" s="213"/>
      <c r="B74" s="35"/>
      <c r="C74" s="64">
        <f>SUM(車種別台数表24.12:車種別台数表26.1!C74)</f>
        <v>0</v>
      </c>
      <c r="D74" s="35"/>
      <c r="E74" s="64">
        <f>SUM(車種別台数表24.12:車種別台数表26.1!E74)</f>
        <v>0</v>
      </c>
      <c r="F74" s="35"/>
      <c r="G74" s="64">
        <f>SUM(車種別台数表24.12:車種別台数表26.1!G74)</f>
        <v>0</v>
      </c>
      <c r="H74" s="35"/>
      <c r="I74" s="64">
        <f>SUM(車種別台数表24.12:車種別台数表26.1!I74)</f>
        <v>0</v>
      </c>
      <c r="J74" s="35"/>
      <c r="K74" s="64">
        <f>SUM(車種別台数表24.12:車種別台数表26.1!K74)</f>
        <v>0</v>
      </c>
      <c r="L74" s="35"/>
      <c r="M74" s="64">
        <f>SUM(車種別台数表24.12:車種別台数表26.1!M74)</f>
        <v>0</v>
      </c>
      <c r="N74" s="35"/>
      <c r="O74" s="64">
        <f>SUM(車種別台数表24.12:車種別台数表26.1!O74)</f>
        <v>0</v>
      </c>
      <c r="P74" s="35"/>
      <c r="Q74" s="64">
        <f>SUM(車種別台数表24.12:車種別台数表26.1!Q74)</f>
        <v>0</v>
      </c>
      <c r="R74" s="35"/>
      <c r="S74" s="64">
        <f>SUM(車種別台数表24.12:車種別台数表26.1!S74)</f>
        <v>0</v>
      </c>
      <c r="T74" s="35"/>
      <c r="U74" s="64">
        <f>SUM(車種別台数表24.12:車種別台数表26.1!U74)</f>
        <v>0</v>
      </c>
      <c r="V74" s="38" t="s">
        <v>461</v>
      </c>
      <c r="W74" s="64">
        <f>SUM(車種別台数表24.12:車種別台数表26.1!W74)</f>
        <v>0</v>
      </c>
      <c r="X74" s="35"/>
      <c r="Y74" s="64">
        <f>SUM(車種別台数表24.12:車種別台数表26.1!Y74)</f>
        <v>0</v>
      </c>
      <c r="AA74" s="64">
        <f>SUM(車種別台数表24.12:車種別台数表26.1!AA74)</f>
        <v>0</v>
      </c>
      <c r="AB74" s="35" t="s">
        <v>392</v>
      </c>
      <c r="AC74" s="39">
        <f>SUM(車種別台数表24.12:車種別台数表26.1!AC74)</f>
        <v>125</v>
      </c>
      <c r="AD74" s="65"/>
      <c r="AE74" s="214"/>
    </row>
    <row r="75" spans="1:31" ht="15.75" customHeight="1">
      <c r="A75" s="213"/>
      <c r="B75" s="35"/>
      <c r="C75" s="64">
        <f>SUM(車種別台数表24.12:車種別台数表26.1!C75)</f>
        <v>0</v>
      </c>
      <c r="D75" s="35"/>
      <c r="E75" s="64">
        <f>SUM(車種別台数表24.12:車種別台数表26.1!E75)</f>
        <v>0</v>
      </c>
      <c r="F75" s="35"/>
      <c r="G75" s="64">
        <f>SUM(車種別台数表24.12:車種別台数表26.1!G75)</f>
        <v>0</v>
      </c>
      <c r="H75" s="35"/>
      <c r="I75" s="64">
        <f>SUM(車種別台数表24.12:車種別台数表26.1!I75)</f>
        <v>0</v>
      </c>
      <c r="J75" s="35"/>
      <c r="K75" s="64">
        <f>SUM(車種別台数表24.12:車種別台数表26.1!K75)</f>
        <v>0</v>
      </c>
      <c r="L75" s="35"/>
      <c r="M75" s="64">
        <f>SUM(車種別台数表24.12:車種別台数表26.1!M75)</f>
        <v>0</v>
      </c>
      <c r="N75" s="35"/>
      <c r="O75" s="64">
        <f>SUM(車種別台数表24.12:車種別台数表26.1!O75)</f>
        <v>0</v>
      </c>
      <c r="P75" s="35"/>
      <c r="Q75" s="64">
        <f>SUM(車種別台数表24.12:車種別台数表26.1!Q75)</f>
        <v>0</v>
      </c>
      <c r="R75" s="35"/>
      <c r="S75" s="64">
        <f>SUM(車種別台数表24.12:車種別台数表26.1!S75)</f>
        <v>0</v>
      </c>
      <c r="T75" s="35"/>
      <c r="U75" s="64">
        <f>SUM(車種別台数表24.12:車種別台数表26.1!U75)</f>
        <v>0</v>
      </c>
      <c r="V75" s="43" t="s">
        <v>460</v>
      </c>
      <c r="W75" s="64">
        <f>SUM(車種別台数表24.12:車種別台数表26.1!W75)</f>
        <v>0</v>
      </c>
      <c r="X75" s="35"/>
      <c r="Y75" s="64">
        <f>SUM(車種別台数表24.12:車種別台数表26.1!Y75)</f>
        <v>0</v>
      </c>
      <c r="AA75" s="64">
        <f>SUM(車種別台数表24.12:車種別台数表26.1!AA75)</f>
        <v>0</v>
      </c>
      <c r="AB75" s="35" t="s">
        <v>393</v>
      </c>
      <c r="AC75" s="64">
        <f>SUM(車種別台数表24.12:車種別台数表26.1!AC75)</f>
        <v>1</v>
      </c>
      <c r="AD75" s="65"/>
      <c r="AE75" s="214"/>
    </row>
    <row r="76" spans="1:31" ht="15.75" customHeight="1">
      <c r="A76" s="213"/>
      <c r="B76" s="35"/>
      <c r="C76" s="64">
        <f>SUM(車種別台数表24.12:車種別台数表26.1!C76)</f>
        <v>0</v>
      </c>
      <c r="D76" s="35"/>
      <c r="E76" s="64">
        <f>SUM(車種別台数表24.12:車種別台数表26.1!E76)</f>
        <v>0</v>
      </c>
      <c r="F76" s="35"/>
      <c r="G76" s="64">
        <f>SUM(車種別台数表24.12:車種別台数表26.1!G76)</f>
        <v>0</v>
      </c>
      <c r="H76" s="35"/>
      <c r="I76" s="64">
        <f>SUM(車種別台数表24.12:車種別台数表26.1!I76)</f>
        <v>0</v>
      </c>
      <c r="J76" s="35"/>
      <c r="K76" s="64">
        <f>SUM(車種別台数表24.12:車種別台数表26.1!K76)</f>
        <v>0</v>
      </c>
      <c r="L76" s="35"/>
      <c r="M76" s="64">
        <f>SUM(車種別台数表24.12:車種別台数表26.1!M76)</f>
        <v>0</v>
      </c>
      <c r="N76" s="35"/>
      <c r="O76" s="64">
        <f>SUM(車種別台数表24.12:車種別台数表26.1!O76)</f>
        <v>0</v>
      </c>
      <c r="P76" s="35"/>
      <c r="Q76" s="64">
        <f>SUM(車種別台数表24.12:車種別台数表26.1!Q76)</f>
        <v>0</v>
      </c>
      <c r="R76" s="35"/>
      <c r="S76" s="64">
        <f>SUM(車種別台数表24.12:車種別台数表26.1!S76)</f>
        <v>0</v>
      </c>
      <c r="T76" s="35"/>
      <c r="U76" s="64">
        <f>SUM(車種別台数表24.12:車種別台数表26.1!U76)</f>
        <v>0</v>
      </c>
      <c r="V76" s="42" t="s">
        <v>485</v>
      </c>
      <c r="W76" s="64">
        <f>SUM(車種別台数表24.12:車種別台数表26.1!W76)</f>
        <v>31</v>
      </c>
      <c r="X76" s="35"/>
      <c r="Y76" s="64">
        <f>SUM(車種別台数表24.12:車種別台数表26.1!Y76)</f>
        <v>0</v>
      </c>
      <c r="AA76" s="64">
        <f>SUM(車種別台数表24.12:車種別台数表26.1!AA76)</f>
        <v>0</v>
      </c>
      <c r="AB76" s="35" t="s">
        <v>394</v>
      </c>
      <c r="AC76" s="64">
        <f>SUM(車種別台数表24.12:車種別台数表26.1!AC76)</f>
        <v>4</v>
      </c>
      <c r="AD76" s="65"/>
      <c r="AE76" s="214"/>
    </row>
    <row r="77" spans="1:31" ht="15.75" customHeight="1">
      <c r="A77" s="209"/>
      <c r="B77" s="35"/>
      <c r="C77" s="64">
        <f>SUM(車種別台数表24.12:車種別台数表26.1!C77)</f>
        <v>0</v>
      </c>
      <c r="D77" s="35"/>
      <c r="E77" s="64">
        <f>SUM(車種別台数表24.12:車種別台数表26.1!E77)</f>
        <v>0</v>
      </c>
      <c r="F77" s="35"/>
      <c r="G77" s="64">
        <f>SUM(車種別台数表24.12:車種別台数表26.1!G77)</f>
        <v>0</v>
      </c>
      <c r="H77" s="35"/>
      <c r="I77" s="64">
        <f>SUM(車種別台数表24.12:車種別台数表26.1!I77)</f>
        <v>0</v>
      </c>
      <c r="J77" s="35"/>
      <c r="K77" s="64">
        <f>SUM(車種別台数表24.12:車種別台数表26.1!K77)</f>
        <v>0</v>
      </c>
      <c r="L77" s="35"/>
      <c r="M77" s="64">
        <f>SUM(車種別台数表24.12:車種別台数表26.1!M77)</f>
        <v>0</v>
      </c>
      <c r="N77" s="35"/>
      <c r="O77" s="64">
        <f>SUM(車種別台数表24.12:車種別台数表26.1!O77)</f>
        <v>0</v>
      </c>
      <c r="P77" s="35"/>
      <c r="Q77" s="64">
        <f>SUM(車種別台数表24.12:車種別台数表26.1!Q77)</f>
        <v>0</v>
      </c>
      <c r="R77" s="35"/>
      <c r="S77" s="64">
        <f>SUM(車種別台数表24.12:車種別台数表26.1!S77)</f>
        <v>0</v>
      </c>
      <c r="T77" s="35"/>
      <c r="U77" s="64">
        <f>SUM(車種別台数表24.12:車種別台数表26.1!U77)</f>
        <v>0</v>
      </c>
      <c r="V77" s="37" t="s">
        <v>476</v>
      </c>
      <c r="W77" s="64">
        <f>SUM(車種別台数表24.12:車種別台数表26.1!W77)</f>
        <v>35</v>
      </c>
      <c r="X77" s="35"/>
      <c r="Y77" s="64">
        <f>SUM(車種別台数表24.12:車種別台数表26.1!Y77)</f>
        <v>0</v>
      </c>
      <c r="AA77" s="64">
        <f>SUM(車種別台数表24.12:車種別台数表26.1!AA77)</f>
        <v>0</v>
      </c>
      <c r="AB77" s="35" t="s">
        <v>395</v>
      </c>
      <c r="AC77" s="64">
        <f>SUM(車種別台数表24.12:車種別台数表26.1!AC77)</f>
        <v>16</v>
      </c>
      <c r="AD77" s="65"/>
      <c r="AE77" s="210"/>
    </row>
    <row r="78" spans="1:31" ht="15.75" customHeight="1">
      <c r="A78" s="209"/>
      <c r="B78" s="35"/>
      <c r="C78" s="64">
        <f>SUM(車種別台数表24.12:車種別台数表26.1!C78)</f>
        <v>0</v>
      </c>
      <c r="D78" s="35"/>
      <c r="E78" s="64">
        <f>SUM(車種別台数表24.12:車種別台数表26.1!E78)</f>
        <v>0</v>
      </c>
      <c r="F78" s="35"/>
      <c r="G78" s="64">
        <f>SUM(車種別台数表24.12:車種別台数表26.1!G78)</f>
        <v>0</v>
      </c>
      <c r="H78" s="35"/>
      <c r="I78" s="64">
        <f>SUM(車種別台数表24.12:車種別台数表26.1!I78)</f>
        <v>0</v>
      </c>
      <c r="J78" s="35"/>
      <c r="K78" s="64">
        <f>SUM(車種別台数表24.12:車種別台数表26.1!K78)</f>
        <v>0</v>
      </c>
      <c r="L78" s="35"/>
      <c r="M78" s="64">
        <f>SUM(車種別台数表24.12:車種別台数表26.1!M78)</f>
        <v>0</v>
      </c>
      <c r="N78" s="35"/>
      <c r="O78" s="64">
        <f>SUM(車種別台数表24.12:車種別台数表26.1!O78)</f>
        <v>0</v>
      </c>
      <c r="P78" s="35"/>
      <c r="Q78" s="64">
        <f>SUM(車種別台数表24.12:車種別台数表26.1!Q78)</f>
        <v>0</v>
      </c>
      <c r="R78" s="35"/>
      <c r="S78" s="64">
        <f>SUM(車種別台数表24.12:車種別台数表26.1!S78)</f>
        <v>0</v>
      </c>
      <c r="T78" s="35"/>
      <c r="U78" s="64">
        <f>SUM(車種別台数表24.12:車種別台数表26.1!U78)</f>
        <v>0</v>
      </c>
      <c r="V78" s="43" t="s">
        <v>397</v>
      </c>
      <c r="W78" s="64">
        <f>SUM(車種別台数表24.12:車種別台数表26.1!W78)</f>
        <v>0</v>
      </c>
      <c r="X78" s="35"/>
      <c r="Y78" s="64">
        <f>SUM(車種別台数表24.12:車種別台数表26.1!Y78)</f>
        <v>0</v>
      </c>
      <c r="AA78" s="64">
        <f>SUM(車種別台数表24.12:車種別台数表26.1!AA78)</f>
        <v>0</v>
      </c>
      <c r="AB78" s="36" t="s">
        <v>396</v>
      </c>
      <c r="AC78" s="64">
        <f>SUM(車種別台数表24.12:車種別台数表26.1!AC78)</f>
        <v>3</v>
      </c>
      <c r="AD78" s="65"/>
      <c r="AE78" s="210"/>
    </row>
    <row r="79" spans="1:31" ht="15.75" customHeight="1">
      <c r="A79" s="213"/>
      <c r="B79" s="35"/>
      <c r="C79" s="64">
        <f>SUM(車種別台数表24.12:車種別台数表26.1!C79)</f>
        <v>0</v>
      </c>
      <c r="D79" s="35"/>
      <c r="E79" s="64">
        <f>SUM(車種別台数表24.12:車種別台数表26.1!E79)</f>
        <v>0</v>
      </c>
      <c r="F79" s="35"/>
      <c r="G79" s="64">
        <f>SUM(車種別台数表24.12:車種別台数表26.1!G79)</f>
        <v>0</v>
      </c>
      <c r="H79" s="35"/>
      <c r="I79" s="64">
        <f>SUM(車種別台数表24.12:車種別台数表26.1!I79)</f>
        <v>0</v>
      </c>
      <c r="J79" s="35"/>
      <c r="K79" s="64">
        <f>SUM(車種別台数表24.12:車種別台数表26.1!K79)</f>
        <v>0</v>
      </c>
      <c r="L79" s="35"/>
      <c r="M79" s="64">
        <f>SUM(車種別台数表24.12:車種別台数表26.1!M79)</f>
        <v>0</v>
      </c>
      <c r="N79" s="35"/>
      <c r="O79" s="64">
        <f>SUM(車種別台数表24.12:車種別台数表26.1!O79)</f>
        <v>0</v>
      </c>
      <c r="P79" s="35"/>
      <c r="Q79" s="64">
        <f>SUM(車種別台数表24.12:車種別台数表26.1!Q79)</f>
        <v>0</v>
      </c>
      <c r="R79" s="35"/>
      <c r="S79" s="64">
        <f>SUM(車種別台数表24.12:車種別台数表26.1!S79)</f>
        <v>0</v>
      </c>
      <c r="T79" s="35"/>
      <c r="U79" s="64">
        <f>SUM(車種別台数表24.12:車種別台数表26.1!U79)</f>
        <v>0</v>
      </c>
      <c r="V79" s="43" t="s">
        <v>439</v>
      </c>
      <c r="W79" s="64">
        <f>SUM(車種別台数表24.12:車種別台数表26.1!W79)</f>
        <v>9</v>
      </c>
      <c r="X79" s="35"/>
      <c r="Y79" s="64">
        <f>SUM(車種別台数表24.12:車種別台数表26.1!Y79)</f>
        <v>0</v>
      </c>
      <c r="AA79" s="64">
        <f>SUM(車種別台数表24.12:車種別台数表26.1!AA79)</f>
        <v>0</v>
      </c>
      <c r="AB79" s="42" t="s">
        <v>472</v>
      </c>
      <c r="AC79" s="64">
        <f>SUM(車種別台数表24.12:車種別台数表26.1!AC79)</f>
        <v>6</v>
      </c>
      <c r="AD79" s="65"/>
      <c r="AE79" s="214"/>
    </row>
    <row r="80" spans="1:31" ht="15.75" customHeight="1">
      <c r="A80" s="213"/>
      <c r="B80" s="35"/>
      <c r="C80" s="64">
        <f>SUM(車種別台数表24.12:車種別台数表26.1!C80)</f>
        <v>0</v>
      </c>
      <c r="D80" s="35"/>
      <c r="E80" s="64">
        <f>SUM(車種別台数表24.12:車種別台数表26.1!E80)</f>
        <v>0</v>
      </c>
      <c r="F80" s="35"/>
      <c r="G80" s="64">
        <f>SUM(車種別台数表24.12:車種別台数表26.1!G80)</f>
        <v>0</v>
      </c>
      <c r="H80" s="35"/>
      <c r="I80" s="64">
        <f>SUM(車種別台数表24.12:車種別台数表26.1!I80)</f>
        <v>0</v>
      </c>
      <c r="J80" s="35"/>
      <c r="K80" s="64">
        <f>SUM(車種別台数表24.12:車種別台数表26.1!K80)</f>
        <v>0</v>
      </c>
      <c r="L80" s="35"/>
      <c r="M80" s="64">
        <f>SUM(車種別台数表24.12:車種別台数表26.1!M80)</f>
        <v>0</v>
      </c>
      <c r="N80" s="35"/>
      <c r="O80" s="64">
        <f>SUM(車種別台数表24.12:車種別台数表26.1!O80)</f>
        <v>0</v>
      </c>
      <c r="P80" s="35"/>
      <c r="Q80" s="64">
        <f>SUM(車種別台数表24.12:車種別台数表26.1!Q80)</f>
        <v>0</v>
      </c>
      <c r="R80" s="35"/>
      <c r="S80" s="64">
        <f>SUM(車種別台数表24.12:車種別台数表26.1!S80)</f>
        <v>0</v>
      </c>
      <c r="T80" s="35"/>
      <c r="U80" s="64">
        <f>SUM(車種別台数表24.12:車種別台数表26.1!U80)</f>
        <v>0</v>
      </c>
      <c r="V80" s="46" t="s">
        <v>486</v>
      </c>
      <c r="W80" s="64">
        <f>SUM(車種別台数表24.12:車種別台数表26.1!W80)</f>
        <v>43</v>
      </c>
      <c r="X80" s="35"/>
      <c r="Y80" s="64">
        <f>SUM(車種別台数表24.12:車種別台数表26.1!Y80)</f>
        <v>0</v>
      </c>
      <c r="AA80" s="64">
        <f>SUM(車種別台数表24.12:車種別台数表26.1!AA80)</f>
        <v>0</v>
      </c>
      <c r="AC80" s="64">
        <f>SUM(車種別台数表24.12:車種別台数表26.1!AC80)</f>
        <v>0</v>
      </c>
      <c r="AD80" s="65"/>
      <c r="AE80" s="214"/>
    </row>
    <row r="81" spans="1:33" ht="15.75" customHeight="1">
      <c r="A81" s="213"/>
      <c r="B81" s="35"/>
      <c r="C81" s="64">
        <f>SUM(車種別台数表24.12:車種別台数表26.1!C81)</f>
        <v>0</v>
      </c>
      <c r="D81" s="35"/>
      <c r="E81" s="64">
        <f>SUM(車種別台数表24.12:車種別台数表26.1!E81)</f>
        <v>0</v>
      </c>
      <c r="F81" s="35"/>
      <c r="G81" s="64">
        <f>SUM(車種別台数表24.12:車種別台数表26.1!G81)</f>
        <v>0</v>
      </c>
      <c r="H81" s="35"/>
      <c r="I81" s="64">
        <f>SUM(車種別台数表24.12:車種別台数表26.1!I81)</f>
        <v>0</v>
      </c>
      <c r="J81" s="35"/>
      <c r="K81" s="64">
        <f>SUM(車種別台数表24.12:車種別台数表26.1!K81)</f>
        <v>0</v>
      </c>
      <c r="L81" s="35"/>
      <c r="M81" s="64">
        <f>SUM(車種別台数表24.12:車種別台数表26.1!M81)</f>
        <v>0</v>
      </c>
      <c r="N81" s="35"/>
      <c r="O81" s="64">
        <f>SUM(車種別台数表24.12:車種別台数表26.1!O81)</f>
        <v>0</v>
      </c>
      <c r="P81" s="35"/>
      <c r="Q81" s="64">
        <f>SUM(車種別台数表24.12:車種別台数表26.1!Q81)</f>
        <v>0</v>
      </c>
      <c r="R81" s="35"/>
      <c r="S81" s="64">
        <f>SUM(車種別台数表24.12:車種別台数表26.1!S81)</f>
        <v>0</v>
      </c>
      <c r="T81" s="35"/>
      <c r="U81" s="64">
        <f>SUM(車種別台数表24.12:車種別台数表26.1!U81)</f>
        <v>0</v>
      </c>
      <c r="V81" s="35" t="s">
        <v>399</v>
      </c>
      <c r="W81" s="64">
        <f>SUM(車種別台数表24.12:車種別台数表26.1!W81)</f>
        <v>350</v>
      </c>
      <c r="X81" s="35"/>
      <c r="Y81" s="64">
        <f>SUM(車種別台数表24.12:車種別台数表26.1!Y81)</f>
        <v>0</v>
      </c>
      <c r="AA81" s="64">
        <f>SUM(車種別台数表24.12:車種別台数表26.1!AA81)</f>
        <v>0</v>
      </c>
      <c r="AB81" s="35"/>
      <c r="AC81" s="64">
        <f>SUM(車種別台数表24.12:車種別台数表26.1!AC81)</f>
        <v>0</v>
      </c>
      <c r="AD81" s="65"/>
      <c r="AE81" s="214"/>
    </row>
    <row r="82" spans="1:33" ht="15.75" customHeight="1">
      <c r="A82" s="213"/>
      <c r="B82" s="35"/>
      <c r="C82" s="64">
        <f>SUM(車種別台数表24.12:車種別台数表26.1!C82)</f>
        <v>0</v>
      </c>
      <c r="D82" s="35"/>
      <c r="E82" s="64">
        <f>SUM(車種別台数表24.12:車種別台数表26.1!E82)</f>
        <v>0</v>
      </c>
      <c r="F82" s="35"/>
      <c r="G82" s="64">
        <f>SUM(車種別台数表24.12:車種別台数表26.1!G82)</f>
        <v>0</v>
      </c>
      <c r="H82" s="35"/>
      <c r="I82" s="64">
        <f>SUM(車種別台数表24.12:車種別台数表26.1!I82)</f>
        <v>0</v>
      </c>
      <c r="J82" s="35"/>
      <c r="K82" s="64">
        <f>SUM(車種別台数表24.12:車種別台数表26.1!K82)</f>
        <v>0</v>
      </c>
      <c r="L82" s="35"/>
      <c r="M82" s="64">
        <f>SUM(車種別台数表24.12:車種別台数表26.1!M82)</f>
        <v>0</v>
      </c>
      <c r="N82" s="35"/>
      <c r="O82" s="64">
        <f>SUM(車種別台数表24.12:車種別台数表26.1!O82)</f>
        <v>0</v>
      </c>
      <c r="P82" s="35"/>
      <c r="Q82" s="64">
        <f>SUM(車種別台数表24.12:車種別台数表26.1!Q82)</f>
        <v>0</v>
      </c>
      <c r="R82" s="35"/>
      <c r="S82" s="64">
        <f>SUM(車種別台数表24.12:車種別台数表26.1!S82)</f>
        <v>0</v>
      </c>
      <c r="T82" s="35"/>
      <c r="U82" s="64">
        <f>SUM(車種別台数表24.12:車種別台数表26.1!U82)</f>
        <v>0</v>
      </c>
      <c r="V82" s="35" t="s">
        <v>400</v>
      </c>
      <c r="W82" s="64">
        <f>SUM(車種別台数表24.12:車種別台数表26.1!W82)</f>
        <v>89</v>
      </c>
      <c r="X82" s="35"/>
      <c r="Y82" s="64">
        <f>SUM(車種別台数表24.12:車種別台数表26.1!Y82)</f>
        <v>0</v>
      </c>
      <c r="AA82" s="64">
        <f>SUM(車種別台数表24.12:車種別台数表26.1!AA82)</f>
        <v>0</v>
      </c>
      <c r="AB82" s="35"/>
      <c r="AC82" s="64">
        <f>SUM(車種別台数表24.12:車種別台数表26.1!AC82)</f>
        <v>0</v>
      </c>
      <c r="AD82" s="65"/>
      <c r="AE82" s="214"/>
    </row>
    <row r="83" spans="1:33" ht="15.75" customHeight="1">
      <c r="A83" s="213"/>
      <c r="B83" s="35"/>
      <c r="C83" s="64">
        <f>SUM(車種別台数表24.12:車種別台数表26.1!C83)</f>
        <v>0</v>
      </c>
      <c r="D83" s="35"/>
      <c r="E83" s="64">
        <f>SUM(車種別台数表24.12:車種別台数表26.1!E83)</f>
        <v>0</v>
      </c>
      <c r="F83" s="35"/>
      <c r="G83" s="64">
        <f>SUM(車種別台数表24.12:車種別台数表26.1!G83)</f>
        <v>0</v>
      </c>
      <c r="H83" s="35"/>
      <c r="I83" s="64">
        <f>SUM(車種別台数表24.12:車種別台数表26.1!I83)</f>
        <v>0</v>
      </c>
      <c r="J83" s="35"/>
      <c r="K83" s="64">
        <f>SUM(車種別台数表24.12:車種別台数表26.1!K83)</f>
        <v>0</v>
      </c>
      <c r="L83" s="35"/>
      <c r="M83" s="64">
        <f>SUM(車種別台数表24.12:車種別台数表26.1!M83)</f>
        <v>0</v>
      </c>
      <c r="N83" s="35"/>
      <c r="O83" s="64">
        <f>SUM(車種別台数表24.12:車種別台数表26.1!O83)</f>
        <v>0</v>
      </c>
      <c r="P83" s="35"/>
      <c r="Q83" s="64">
        <f>SUM(車種別台数表24.12:車種別台数表26.1!Q83)</f>
        <v>0</v>
      </c>
      <c r="R83" s="35"/>
      <c r="S83" s="64">
        <f>SUM(車種別台数表24.12:車種別台数表26.1!S83)</f>
        <v>0</v>
      </c>
      <c r="T83" s="35"/>
      <c r="U83" s="64">
        <f>SUM(車種別台数表24.12:車種別台数表26.1!U83)</f>
        <v>0</v>
      </c>
      <c r="V83" s="35" t="s">
        <v>401</v>
      </c>
      <c r="W83" s="64">
        <f>SUM(車種別台数表24.12:車種別台数表26.1!W83)</f>
        <v>247</v>
      </c>
      <c r="X83" s="35"/>
      <c r="Y83" s="64">
        <f>SUM(車種別台数表24.12:車種別台数表26.1!Y83)</f>
        <v>0</v>
      </c>
      <c r="AA83" s="64">
        <f>SUM(車種別台数表24.12:車種別台数表26.1!AA83)</f>
        <v>0</v>
      </c>
      <c r="AC83" s="64">
        <f>SUM(車種別台数表24.12:車種別台数表26.1!AC83)</f>
        <v>0</v>
      </c>
      <c r="AD83" s="65"/>
      <c r="AE83" s="214"/>
    </row>
    <row r="84" spans="1:33" ht="15.75" customHeight="1">
      <c r="A84" s="213"/>
      <c r="B84" s="35"/>
      <c r="C84" s="64">
        <f>SUM(車種別台数表24.12:車種別台数表26.1!C84)</f>
        <v>0</v>
      </c>
      <c r="D84" s="35"/>
      <c r="E84" s="64">
        <f>SUM(車種別台数表24.12:車種別台数表26.1!E84)</f>
        <v>0</v>
      </c>
      <c r="F84" s="35"/>
      <c r="G84" s="64">
        <f>SUM(車種別台数表24.12:車種別台数表26.1!G84)</f>
        <v>0</v>
      </c>
      <c r="H84" s="35"/>
      <c r="I84" s="64">
        <f>SUM(車種別台数表24.12:車種別台数表26.1!I84)</f>
        <v>0</v>
      </c>
      <c r="J84" s="35"/>
      <c r="K84" s="64">
        <f>SUM(車種別台数表24.12:車種別台数表26.1!K84)</f>
        <v>0</v>
      </c>
      <c r="L84" s="35"/>
      <c r="M84" s="64">
        <f>SUM(車種別台数表24.12:車種別台数表26.1!M84)</f>
        <v>0</v>
      </c>
      <c r="N84" s="35"/>
      <c r="O84" s="64">
        <f>SUM(車種別台数表24.12:車種別台数表26.1!O84)</f>
        <v>0</v>
      </c>
      <c r="P84" s="35"/>
      <c r="Q84" s="64">
        <f>SUM(車種別台数表24.12:車種別台数表26.1!Q84)</f>
        <v>0</v>
      </c>
      <c r="R84" s="35"/>
      <c r="S84" s="64">
        <f>SUM(車種別台数表24.12:車種別台数表26.1!S84)</f>
        <v>0</v>
      </c>
      <c r="T84" s="35"/>
      <c r="U84" s="64">
        <f>SUM(車種別台数表24.12:車種別台数表26.1!U84)</f>
        <v>0</v>
      </c>
      <c r="V84" s="43" t="s">
        <v>402</v>
      </c>
      <c r="W84" s="64">
        <f>SUM(車種別台数表24.12:車種別台数表26.1!W84)</f>
        <v>0</v>
      </c>
      <c r="X84" s="35"/>
      <c r="Y84" s="64">
        <f>SUM(車種別台数表24.12:車種別台数表26.1!Y84)</f>
        <v>0</v>
      </c>
      <c r="AA84" s="64">
        <f>SUM(車種別台数表24.12:車種別台数表26.1!AA84)</f>
        <v>0</v>
      </c>
      <c r="AB84" s="35"/>
      <c r="AC84" s="64">
        <f>SUM(車種別台数表24.12:車種別台数表26.1!AC84)</f>
        <v>0</v>
      </c>
      <c r="AD84" s="65"/>
      <c r="AE84" s="214"/>
    </row>
    <row r="85" spans="1:33" ht="15.75" customHeight="1">
      <c r="A85" s="213"/>
      <c r="B85" s="35"/>
      <c r="C85" s="64">
        <f>SUM(車種別台数表24.12:車種別台数表26.1!C85)</f>
        <v>0</v>
      </c>
      <c r="D85" s="35"/>
      <c r="E85" s="64">
        <f>SUM(車種別台数表24.12:車種別台数表26.1!E85)</f>
        <v>0</v>
      </c>
      <c r="F85" s="35"/>
      <c r="G85" s="64">
        <f>SUM(車種別台数表24.12:車種別台数表26.1!G85)</f>
        <v>0</v>
      </c>
      <c r="H85" s="35"/>
      <c r="I85" s="64">
        <f>SUM(車種別台数表24.12:車種別台数表26.1!I85)</f>
        <v>0</v>
      </c>
      <c r="J85" s="35"/>
      <c r="K85" s="64">
        <f>SUM(車種別台数表24.12:車種別台数表26.1!K85)</f>
        <v>0</v>
      </c>
      <c r="L85" s="35"/>
      <c r="M85" s="64">
        <f>SUM(車種別台数表24.12:車種別台数表26.1!M85)</f>
        <v>0</v>
      </c>
      <c r="N85" s="35"/>
      <c r="O85" s="64">
        <f>SUM(車種別台数表24.12:車種別台数表26.1!O85)</f>
        <v>0</v>
      </c>
      <c r="P85" s="35"/>
      <c r="Q85" s="64">
        <f>SUM(車種別台数表24.12:車種別台数表26.1!Q85)</f>
        <v>0</v>
      </c>
      <c r="R85" s="35"/>
      <c r="S85" s="64">
        <f>SUM(車種別台数表24.12:車種別台数表26.1!S85)</f>
        <v>0</v>
      </c>
      <c r="T85" s="35"/>
      <c r="U85" s="64">
        <f>SUM(車種別台数表24.12:車種別台数表26.1!U85)</f>
        <v>0</v>
      </c>
      <c r="V85" s="43" t="s">
        <v>441</v>
      </c>
      <c r="W85" s="64">
        <f>SUM(車種別台数表24.12:車種別台数表26.1!W85)</f>
        <v>267</v>
      </c>
      <c r="X85" s="35"/>
      <c r="Y85" s="64">
        <f>SUM(車種別台数表24.12:車種別台数表26.1!Y85)</f>
        <v>0</v>
      </c>
      <c r="AA85" s="64">
        <f>SUM(車種別台数表24.12:車種別台数表26.1!AA85)</f>
        <v>0</v>
      </c>
      <c r="AB85" s="35"/>
      <c r="AC85" s="64">
        <f>SUM(車種別台数表24.12:車種別台数表26.1!AC85)</f>
        <v>0</v>
      </c>
      <c r="AD85" s="65"/>
      <c r="AE85" s="214"/>
    </row>
    <row r="86" spans="1:33" ht="15.75" customHeight="1">
      <c r="A86" s="213"/>
      <c r="B86" s="35"/>
      <c r="C86" s="64">
        <f>SUM(車種別台数表24.12:車種別台数表26.1!C86)</f>
        <v>0</v>
      </c>
      <c r="D86" s="35"/>
      <c r="E86" s="64">
        <f>SUM(車種別台数表24.12:車種別台数表26.1!E86)</f>
        <v>0</v>
      </c>
      <c r="F86" s="35"/>
      <c r="G86" s="64">
        <f>SUM(車種別台数表24.12:車種別台数表26.1!G86)</f>
        <v>0</v>
      </c>
      <c r="H86" s="35"/>
      <c r="I86" s="64">
        <f>SUM(車種別台数表24.12:車種別台数表26.1!I86)</f>
        <v>0</v>
      </c>
      <c r="J86" s="35"/>
      <c r="K86" s="64">
        <f>SUM(車種別台数表24.12:車種別台数表26.1!K86)</f>
        <v>0</v>
      </c>
      <c r="L86" s="35"/>
      <c r="M86" s="64">
        <f>SUM(車種別台数表24.12:車種別台数表26.1!M86)</f>
        <v>0</v>
      </c>
      <c r="N86" s="35"/>
      <c r="O86" s="64">
        <f>SUM(車種別台数表24.12:車種別台数表26.1!O86)</f>
        <v>0</v>
      </c>
      <c r="P86" s="35"/>
      <c r="Q86" s="64">
        <f>SUM(車種別台数表24.12:車種別台数表26.1!Q86)</f>
        <v>0</v>
      </c>
      <c r="R86" s="35"/>
      <c r="S86" s="64">
        <f>SUM(車種別台数表24.12:車種別台数表26.1!S86)</f>
        <v>0</v>
      </c>
      <c r="T86" s="35"/>
      <c r="U86" s="64">
        <f>SUM(車種別台数表24.12:車種別台数表26.1!U86)</f>
        <v>0</v>
      </c>
      <c r="V86" s="43" t="s">
        <v>403</v>
      </c>
      <c r="W86" s="64">
        <f>SUM(車種別台数表24.12:車種別台数表26.1!W86)</f>
        <v>37</v>
      </c>
      <c r="X86" s="35"/>
      <c r="Y86" s="64">
        <f>SUM(車種別台数表24.12:車種別台数表26.1!Y86)</f>
        <v>0</v>
      </c>
      <c r="AA86" s="64">
        <f>SUM(車種別台数表24.12:車種別台数表26.1!AA86)</f>
        <v>0</v>
      </c>
      <c r="AB86" s="35"/>
      <c r="AC86" s="64">
        <f>SUM(車種別台数表24.12:車種別台数表26.1!AC86)</f>
        <v>0</v>
      </c>
      <c r="AD86" s="65"/>
      <c r="AE86" s="214"/>
    </row>
    <row r="87" spans="1:33" ht="15.75" customHeight="1">
      <c r="A87" s="213"/>
      <c r="B87" s="35"/>
      <c r="C87" s="64">
        <f>SUM(車種別台数表24.12:車種別台数表26.1!C87)</f>
        <v>0</v>
      </c>
      <c r="D87" s="35"/>
      <c r="E87" s="64">
        <f>SUM(車種別台数表24.12:車種別台数表26.1!E87)</f>
        <v>0</v>
      </c>
      <c r="F87" s="35"/>
      <c r="G87" s="64">
        <f>SUM(車種別台数表24.12:車種別台数表26.1!G87)</f>
        <v>0</v>
      </c>
      <c r="H87" s="35"/>
      <c r="I87" s="64">
        <f>SUM(車種別台数表24.12:車種別台数表26.1!I87)</f>
        <v>0</v>
      </c>
      <c r="J87" s="35"/>
      <c r="K87" s="64">
        <f>SUM(車種別台数表24.12:車種別台数表26.1!K87)</f>
        <v>0</v>
      </c>
      <c r="L87" s="35"/>
      <c r="M87" s="64">
        <f>SUM(車種別台数表24.12:車種別台数表26.1!M87)</f>
        <v>0</v>
      </c>
      <c r="N87" s="35"/>
      <c r="O87" s="64">
        <f>SUM(車種別台数表24.12:車種別台数表26.1!O87)</f>
        <v>0</v>
      </c>
      <c r="P87" s="35"/>
      <c r="Q87" s="64">
        <f>SUM(車種別台数表24.12:車種別台数表26.1!Q87)</f>
        <v>0</v>
      </c>
      <c r="R87" s="35"/>
      <c r="S87" s="64">
        <f>SUM(車種別台数表24.12:車種別台数表26.1!S87)</f>
        <v>0</v>
      </c>
      <c r="T87" s="35"/>
      <c r="U87" s="64">
        <f>SUM(車種別台数表24.12:車種別台数表26.1!U87)</f>
        <v>0</v>
      </c>
      <c r="V87" s="43" t="s">
        <v>404</v>
      </c>
      <c r="W87" s="64">
        <f>SUM(車種別台数表24.12:車種別台数表26.1!W87)</f>
        <v>427</v>
      </c>
      <c r="X87" s="35"/>
      <c r="Y87" s="64">
        <f>SUM(車種別台数表24.12:車種別台数表26.1!Y87)</f>
        <v>0</v>
      </c>
      <c r="AA87" s="64">
        <f>SUM(車種別台数表24.12:車種別台数表26.1!AA87)</f>
        <v>0</v>
      </c>
      <c r="AB87" s="35"/>
      <c r="AC87" s="64">
        <f>SUM(車種別台数表24.12:車種別台数表26.1!AC87)</f>
        <v>0</v>
      </c>
      <c r="AD87" s="65"/>
      <c r="AE87" s="214"/>
    </row>
    <row r="88" spans="1:33" ht="15.75" customHeight="1">
      <c r="A88" s="213"/>
      <c r="B88" s="35"/>
      <c r="C88" s="64">
        <f>SUM(車種別台数表24.12:車種別台数表26.1!C88)</f>
        <v>0</v>
      </c>
      <c r="D88" s="35"/>
      <c r="E88" s="64">
        <f>SUM(車種別台数表24.12:車種別台数表26.1!E88)</f>
        <v>0</v>
      </c>
      <c r="F88" s="35"/>
      <c r="G88" s="64">
        <f>SUM(車種別台数表24.12:車種別台数表26.1!G88)</f>
        <v>0</v>
      </c>
      <c r="H88" s="35"/>
      <c r="I88" s="64">
        <f>SUM(車種別台数表24.12:車種別台数表26.1!I88)</f>
        <v>0</v>
      </c>
      <c r="J88" s="35"/>
      <c r="K88" s="64">
        <f>SUM(車種別台数表24.12:車種別台数表26.1!K88)</f>
        <v>0</v>
      </c>
      <c r="L88" s="35"/>
      <c r="M88" s="64">
        <f>SUM(車種別台数表24.12:車種別台数表26.1!M88)</f>
        <v>0</v>
      </c>
      <c r="N88" s="35"/>
      <c r="O88" s="64">
        <f>SUM(車種別台数表24.12:車種別台数表26.1!O88)</f>
        <v>0</v>
      </c>
      <c r="P88" s="35"/>
      <c r="Q88" s="64">
        <f>SUM(車種別台数表24.12:車種別台数表26.1!Q88)</f>
        <v>0</v>
      </c>
      <c r="R88" s="35"/>
      <c r="S88" s="64">
        <f>SUM(車種別台数表24.12:車種別台数表26.1!S88)</f>
        <v>0</v>
      </c>
      <c r="T88" s="35"/>
      <c r="U88" s="64">
        <f>SUM(車種別台数表24.12:車種別台数表26.1!U88)</f>
        <v>0</v>
      </c>
      <c r="V88" s="43" t="s">
        <v>405</v>
      </c>
      <c r="W88" s="64">
        <f>SUM(車種別台数表24.12:車種別台数表26.1!W88)</f>
        <v>297</v>
      </c>
      <c r="X88" s="35"/>
      <c r="Y88" s="64">
        <f>SUM(車種別台数表24.12:車種別台数表26.1!Y88)</f>
        <v>0</v>
      </c>
      <c r="AA88" s="64">
        <f>SUM(車種別台数表24.12:車種別台数表26.1!AA88)</f>
        <v>0</v>
      </c>
      <c r="AB88" s="35"/>
      <c r="AC88" s="64">
        <f>SUM(車種別台数表24.12:車種別台数表26.1!AC88)</f>
        <v>0</v>
      </c>
      <c r="AD88" s="65"/>
      <c r="AE88" s="214"/>
    </row>
    <row r="89" spans="1:33" ht="15.75" customHeight="1">
      <c r="A89" s="213"/>
      <c r="B89" s="35"/>
      <c r="C89" s="64">
        <f>SUM(車種別台数表24.12:車種別台数表26.1!C89)</f>
        <v>0</v>
      </c>
      <c r="D89" s="35"/>
      <c r="E89" s="64">
        <f>SUM(車種別台数表24.12:車種別台数表26.1!E89)</f>
        <v>0</v>
      </c>
      <c r="F89" s="35"/>
      <c r="G89" s="64">
        <f>SUM(車種別台数表24.12:車種別台数表26.1!G89)</f>
        <v>0</v>
      </c>
      <c r="H89" s="35"/>
      <c r="I89" s="64">
        <f>SUM(車種別台数表24.12:車種別台数表26.1!I89)</f>
        <v>0</v>
      </c>
      <c r="J89" s="35"/>
      <c r="K89" s="64">
        <f>SUM(車種別台数表24.12:車種別台数表26.1!K89)</f>
        <v>0</v>
      </c>
      <c r="L89" s="35"/>
      <c r="M89" s="64">
        <f>SUM(車種別台数表24.12:車種別台数表26.1!M89)</f>
        <v>0</v>
      </c>
      <c r="N89" s="35"/>
      <c r="O89" s="64">
        <f>SUM(車種別台数表24.12:車種別台数表26.1!O89)</f>
        <v>0</v>
      </c>
      <c r="P89" s="35"/>
      <c r="Q89" s="64">
        <f>SUM(車種別台数表24.12:車種別台数表26.1!Q89)</f>
        <v>0</v>
      </c>
      <c r="R89" s="35"/>
      <c r="S89" s="64">
        <f>SUM(車種別台数表24.12:車種別台数表26.1!S89)</f>
        <v>0</v>
      </c>
      <c r="T89" s="35"/>
      <c r="U89" s="64">
        <f>SUM(車種別台数表24.12:車種別台数表26.1!U89)</f>
        <v>0</v>
      </c>
      <c r="V89" s="35" t="s">
        <v>185</v>
      </c>
      <c r="W89" s="64">
        <f>SUM(車種別台数表24.12:車種別台数表26.1!W89)</f>
        <v>359</v>
      </c>
      <c r="X89" s="35"/>
      <c r="Y89" s="64">
        <f>SUM(車種別台数表24.12:車種別台数表26.1!Y89)</f>
        <v>0</v>
      </c>
      <c r="AA89" s="64">
        <f>SUM(車種別台数表24.12:車種別台数表26.1!AA89)</f>
        <v>0</v>
      </c>
      <c r="AB89" s="35"/>
      <c r="AC89" s="64">
        <f>SUM(車種別台数表24.12:車種別台数表26.1!AC89)</f>
        <v>0</v>
      </c>
      <c r="AD89" s="40"/>
      <c r="AE89" s="214"/>
    </row>
    <row r="90" spans="1:33" ht="15.75" customHeight="1">
      <c r="A90" s="213"/>
      <c r="B90" s="35"/>
      <c r="C90" s="64">
        <f>SUM(車種別台数表24.12:車種別台数表26.1!C90)</f>
        <v>0</v>
      </c>
      <c r="D90" s="35"/>
      <c r="E90" s="64">
        <f>SUM(車種別台数表24.12:車種別台数表26.1!E90)</f>
        <v>0</v>
      </c>
      <c r="F90" s="35"/>
      <c r="G90" s="64">
        <f>SUM(車種別台数表24.12:車種別台数表26.1!G90)</f>
        <v>0</v>
      </c>
      <c r="H90" s="35"/>
      <c r="I90" s="64">
        <f>SUM(車種別台数表24.12:車種別台数表26.1!I90)</f>
        <v>0</v>
      </c>
      <c r="J90" s="35"/>
      <c r="K90" s="64">
        <f>SUM(車種別台数表24.12:車種別台数表26.1!K90)</f>
        <v>0</v>
      </c>
      <c r="L90" s="35"/>
      <c r="M90" s="64">
        <f>SUM(車種別台数表24.12:車種別台数表26.1!M90)</f>
        <v>0</v>
      </c>
      <c r="N90" s="35"/>
      <c r="O90" s="64">
        <f>SUM(車種別台数表24.12:車種別台数表26.1!O90)</f>
        <v>0</v>
      </c>
      <c r="P90" s="35"/>
      <c r="Q90" s="64">
        <f>SUM(車種別台数表24.12:車種別台数表26.1!Q90)</f>
        <v>0</v>
      </c>
      <c r="R90" s="35"/>
      <c r="S90" s="64">
        <f>SUM(車種別台数表24.12:車種別台数表26.1!S90)</f>
        <v>0</v>
      </c>
      <c r="T90" s="35"/>
      <c r="U90" s="64">
        <f>SUM(車種別台数表24.12:車種別台数表26.1!U90)</f>
        <v>0</v>
      </c>
      <c r="V90" s="43" t="s">
        <v>456</v>
      </c>
      <c r="W90" s="64">
        <f>SUM(車種別台数表24.12:車種別台数表26.1!W90)</f>
        <v>236</v>
      </c>
      <c r="X90" s="35"/>
      <c r="Y90" s="64">
        <f>SUM(車種別台数表24.12:車種別台数表26.1!Y90)</f>
        <v>0</v>
      </c>
      <c r="AA90" s="64">
        <f>SUM(車種別台数表24.12:車種別台数表26.1!AA90)</f>
        <v>0</v>
      </c>
      <c r="AB90" s="35"/>
      <c r="AC90" s="64">
        <f>SUM(車種別台数表24.12:車種別台数表26.1!AC90)</f>
        <v>0</v>
      </c>
      <c r="AD90" s="40"/>
      <c r="AE90" s="214"/>
    </row>
    <row r="91" spans="1:33" ht="15.75" customHeight="1">
      <c r="A91" s="213"/>
      <c r="B91" s="35"/>
      <c r="C91" s="64">
        <f>SUM(車種別台数表24.12:車種別台数表26.1!C91)</f>
        <v>0</v>
      </c>
      <c r="D91" s="35"/>
      <c r="E91" s="64">
        <f>SUM(車種別台数表24.12:車種別台数表26.1!E91)</f>
        <v>0</v>
      </c>
      <c r="F91" s="35"/>
      <c r="G91" s="64">
        <f>SUM(車種別台数表24.12:車種別台数表26.1!G91)</f>
        <v>0</v>
      </c>
      <c r="H91" s="35"/>
      <c r="I91" s="64">
        <f>SUM(車種別台数表24.12:車種別台数表26.1!I91)</f>
        <v>0</v>
      </c>
      <c r="J91" s="35"/>
      <c r="K91" s="64">
        <f>SUM(車種別台数表24.12:車種別台数表26.1!K91)</f>
        <v>0</v>
      </c>
      <c r="L91" s="35"/>
      <c r="M91" s="64">
        <f>SUM(車種別台数表24.12:車種別台数表26.1!M91)</f>
        <v>0</v>
      </c>
      <c r="N91" s="35"/>
      <c r="O91" s="64">
        <f>SUM(車種別台数表24.12:車種別台数表26.1!O91)</f>
        <v>0</v>
      </c>
      <c r="P91" s="35"/>
      <c r="Q91" s="64">
        <f>SUM(車種別台数表24.12:車種別台数表26.1!Q91)</f>
        <v>0</v>
      </c>
      <c r="R91" s="35"/>
      <c r="S91" s="64">
        <f>SUM(車種別台数表24.12:車種別台数表26.1!S91)</f>
        <v>0</v>
      </c>
      <c r="T91" s="35"/>
      <c r="U91" s="64">
        <f>SUM(車種別台数表24.12:車種別台数表26.1!U91)</f>
        <v>0</v>
      </c>
      <c r="V91" s="37" t="s">
        <v>481</v>
      </c>
      <c r="W91" s="64">
        <f>SUM(車種別台数表24.12:車種別台数表26.1!W91)</f>
        <v>117</v>
      </c>
      <c r="X91" s="35"/>
      <c r="Y91" s="64">
        <f>SUM(車種別台数表24.12:車種別台数表26.1!Y91)</f>
        <v>0</v>
      </c>
      <c r="AA91" s="64">
        <f>SUM(車種別台数表24.12:車種別台数表26.1!AA91)</f>
        <v>0</v>
      </c>
      <c r="AB91" s="35"/>
      <c r="AC91" s="64">
        <f>SUM(車種別台数表24.12:車種別台数表26.1!AC91)</f>
        <v>0</v>
      </c>
      <c r="AD91" s="40"/>
      <c r="AE91" s="214"/>
    </row>
    <row r="92" spans="1:33" ht="15.75" customHeight="1">
      <c r="A92" s="213"/>
      <c r="B92" s="35"/>
      <c r="C92" s="64">
        <f>SUM(車種別台数表24.12:車種別台数表26.1!C92)</f>
        <v>0</v>
      </c>
      <c r="D92" s="35"/>
      <c r="E92" s="64">
        <f>SUM(車種別台数表24.12:車種別台数表26.1!E92)</f>
        <v>0</v>
      </c>
      <c r="F92" s="35"/>
      <c r="G92" s="64">
        <f>SUM(車種別台数表24.12:車種別台数表26.1!G92)</f>
        <v>0</v>
      </c>
      <c r="H92" s="35"/>
      <c r="I92" s="64">
        <f>SUM(車種別台数表24.12:車種別台数表26.1!I92)</f>
        <v>0</v>
      </c>
      <c r="J92" s="35"/>
      <c r="K92" s="64">
        <f>SUM(車種別台数表24.12:車種別台数表26.1!K92)</f>
        <v>0</v>
      </c>
      <c r="L92" s="35"/>
      <c r="M92" s="64">
        <f>SUM(車種別台数表24.12:車種別台数表26.1!M92)</f>
        <v>0</v>
      </c>
      <c r="N92" s="35"/>
      <c r="O92" s="64">
        <f>SUM(車種別台数表24.12:車種別台数表26.1!O92)</f>
        <v>0</v>
      </c>
      <c r="P92" s="35"/>
      <c r="Q92" s="64">
        <f>SUM(車種別台数表24.12:車種別台数表26.1!Q92)</f>
        <v>0</v>
      </c>
      <c r="R92" s="35"/>
      <c r="S92" s="64">
        <f>SUM(車種別台数表24.12:車種別台数表26.1!S92)</f>
        <v>0</v>
      </c>
      <c r="T92" s="35"/>
      <c r="U92" s="64">
        <f>SUM(車種別台数表24.12:車種別台数表26.1!U92)</f>
        <v>0</v>
      </c>
      <c r="V92" s="43" t="s">
        <v>406</v>
      </c>
      <c r="W92" s="64">
        <f>SUM(車種別台数表24.12:車種別台数表26.1!W92)</f>
        <v>32</v>
      </c>
      <c r="X92" s="35"/>
      <c r="Y92" s="64">
        <f>SUM(車種別台数表24.12:車種別台数表26.1!Y92)</f>
        <v>0</v>
      </c>
      <c r="Z92" s="43"/>
      <c r="AA92" s="64">
        <f>SUM(車種別台数表24.12:車種別台数表26.1!AA92)</f>
        <v>0</v>
      </c>
      <c r="AB92" s="35"/>
      <c r="AC92" s="64">
        <f>SUM(車種別台数表24.12:車種別台数表26.1!AC92)</f>
        <v>0</v>
      </c>
      <c r="AD92" s="40"/>
      <c r="AE92" s="214"/>
    </row>
    <row r="93" spans="1:33" ht="15.75" customHeight="1">
      <c r="A93" s="213"/>
      <c r="B93" s="35"/>
      <c r="C93" s="64">
        <f>SUM(車種別台数表24.12:車種別台数表26.1!C93)</f>
        <v>0</v>
      </c>
      <c r="D93" s="35"/>
      <c r="E93" s="64">
        <f>SUM(車種別台数表24.12:車種別台数表26.1!E93)</f>
        <v>0</v>
      </c>
      <c r="F93" s="35"/>
      <c r="G93" s="64">
        <f>SUM(車種別台数表24.12:車種別台数表26.1!G93)</f>
        <v>0</v>
      </c>
      <c r="H93" s="35"/>
      <c r="I93" s="64">
        <f>SUM(車種別台数表24.12:車種別台数表26.1!I93)</f>
        <v>0</v>
      </c>
      <c r="J93" s="35"/>
      <c r="K93" s="64">
        <f>SUM(車種別台数表24.12:車種別台数表26.1!K93)</f>
        <v>0</v>
      </c>
      <c r="L93" s="35"/>
      <c r="M93" s="64">
        <f>SUM(車種別台数表24.12:車種別台数表26.1!M93)</f>
        <v>0</v>
      </c>
      <c r="N93" s="35"/>
      <c r="O93" s="64">
        <f>SUM(車種別台数表24.12:車種別台数表26.1!O93)</f>
        <v>0</v>
      </c>
      <c r="P93" s="35"/>
      <c r="Q93" s="64">
        <f>SUM(車種別台数表24.12:車種別台数表26.1!Q93)</f>
        <v>0</v>
      </c>
      <c r="R93" s="35"/>
      <c r="S93" s="64">
        <f>SUM(車種別台数表24.12:車種別台数表26.1!S93)</f>
        <v>0</v>
      </c>
      <c r="T93" s="35"/>
      <c r="U93" s="64">
        <f>SUM(車種別台数表24.12:車種別台数表26.1!U93)</f>
        <v>0</v>
      </c>
      <c r="V93" s="43" t="s">
        <v>407</v>
      </c>
      <c r="W93" s="64">
        <f>SUM(車種別台数表24.12:車種別台数表26.1!W93)</f>
        <v>75</v>
      </c>
      <c r="X93" s="35"/>
      <c r="Y93" s="64">
        <f>SUM(車種別台数表24.12:車種別台数表26.1!Y93)</f>
        <v>0</v>
      </c>
      <c r="Z93" s="43"/>
      <c r="AA93" s="64">
        <f>SUM(車種別台数表24.12:車種別台数表26.1!AA93)</f>
        <v>0</v>
      </c>
      <c r="AB93" s="35"/>
      <c r="AC93" s="64">
        <f>SUM(車種別台数表24.12:車種別台数表26.1!AC93)</f>
        <v>0</v>
      </c>
      <c r="AD93" s="40"/>
      <c r="AE93" s="214"/>
    </row>
    <row r="94" spans="1:33" ht="15.75" customHeight="1">
      <c r="A94" s="213"/>
      <c r="B94" s="35"/>
      <c r="C94" s="64">
        <f>SUM(車種別台数表24.12:車種別台数表26.1!C94)</f>
        <v>0</v>
      </c>
      <c r="D94" s="35"/>
      <c r="E94" s="64">
        <f>SUM(車種別台数表24.12:車種別台数表26.1!E94)</f>
        <v>0</v>
      </c>
      <c r="F94" s="35"/>
      <c r="G94" s="64">
        <f>SUM(車種別台数表24.12:車種別台数表26.1!G94)</f>
        <v>0</v>
      </c>
      <c r="H94" s="35"/>
      <c r="I94" s="64">
        <f>SUM(車種別台数表24.12:車種別台数表26.1!I94)</f>
        <v>0</v>
      </c>
      <c r="J94" s="35"/>
      <c r="K94" s="64">
        <f>SUM(車種別台数表24.12:車種別台数表26.1!K94)</f>
        <v>0</v>
      </c>
      <c r="L94" s="35"/>
      <c r="M94" s="64">
        <f>SUM(車種別台数表24.12:車種別台数表26.1!M94)</f>
        <v>0</v>
      </c>
      <c r="N94" s="35"/>
      <c r="O94" s="64">
        <f>SUM(車種別台数表24.12:車種別台数表26.1!O94)</f>
        <v>0</v>
      </c>
      <c r="P94" s="35"/>
      <c r="Q94" s="64">
        <f>SUM(車種別台数表24.12:車種別台数表26.1!Q94)</f>
        <v>0</v>
      </c>
      <c r="R94" s="35"/>
      <c r="S94" s="64">
        <f>SUM(車種別台数表24.12:車種別台数表26.1!S94)</f>
        <v>0</v>
      </c>
      <c r="T94" s="35"/>
      <c r="U94" s="64">
        <f>SUM(車種別台数表24.12:車種別台数表26.1!U94)</f>
        <v>0</v>
      </c>
      <c r="V94" s="35" t="s">
        <v>188</v>
      </c>
      <c r="W94" s="64">
        <f>SUM(車種別台数表24.12:車種別台数表26.1!W94)</f>
        <v>231</v>
      </c>
      <c r="X94" s="35"/>
      <c r="Y94" s="64">
        <f>SUM(車種別台数表24.12:車種別台数表26.1!Y94)</f>
        <v>0</v>
      </c>
      <c r="Z94" s="43"/>
      <c r="AA94" s="64">
        <f>SUM(車種別台数表24.12:車種別台数表26.1!AA94)</f>
        <v>0</v>
      </c>
      <c r="AB94" s="35"/>
      <c r="AC94" s="64">
        <f>SUM(車種別台数表24.12:車種別台数表26.1!AC94)</f>
        <v>0</v>
      </c>
      <c r="AD94" s="47"/>
      <c r="AE94" s="214"/>
    </row>
    <row r="95" spans="1:33" ht="15.75" customHeight="1">
      <c r="A95" s="213"/>
      <c r="B95" s="35"/>
      <c r="C95" s="64">
        <f>SUM(車種別台数表24.12:車種別台数表26.1!C95)</f>
        <v>0</v>
      </c>
      <c r="D95" s="35"/>
      <c r="E95" s="64">
        <f>SUM(車種別台数表24.12:車種別台数表26.1!E95)</f>
        <v>0</v>
      </c>
      <c r="F95" s="35"/>
      <c r="G95" s="64">
        <f>SUM(車種別台数表24.12:車種別台数表26.1!G95)</f>
        <v>0</v>
      </c>
      <c r="H95" s="35"/>
      <c r="I95" s="64">
        <f>SUM(車種別台数表24.12:車種別台数表26.1!I95)</f>
        <v>0</v>
      </c>
      <c r="J95" s="35"/>
      <c r="K95" s="64">
        <f>SUM(車種別台数表24.12:車種別台数表26.1!K95)</f>
        <v>0</v>
      </c>
      <c r="L95" s="35"/>
      <c r="M95" s="64">
        <f>SUM(車種別台数表24.12:車種別台数表26.1!M95)</f>
        <v>0</v>
      </c>
      <c r="N95" s="35"/>
      <c r="O95" s="64">
        <f>SUM(車種別台数表24.12:車種別台数表26.1!O95)</f>
        <v>0</v>
      </c>
      <c r="P95" s="35"/>
      <c r="Q95" s="64">
        <f>SUM(車種別台数表24.12:車種別台数表26.1!Q95)</f>
        <v>0</v>
      </c>
      <c r="R95" s="35"/>
      <c r="S95" s="64">
        <f>SUM(車種別台数表24.12:車種別台数表26.1!S95)</f>
        <v>0</v>
      </c>
      <c r="T95" s="35"/>
      <c r="U95" s="64">
        <f>SUM(車種別台数表24.12:車種別台数表26.1!U95)</f>
        <v>0</v>
      </c>
      <c r="V95" s="43" t="s">
        <v>189</v>
      </c>
      <c r="W95" s="39">
        <f>SUM(車種別台数表24.12:車種別台数表26.1!W95)</f>
        <v>41</v>
      </c>
      <c r="X95" s="35"/>
      <c r="Y95" s="64">
        <f>SUM(車種別台数表24.12:車種別台数表26.1!Y95)</f>
        <v>0</v>
      </c>
      <c r="Z95" s="43"/>
      <c r="AA95" s="64">
        <f>SUM(車種別台数表24.12:車種別台数表26.1!AA95)</f>
        <v>0</v>
      </c>
      <c r="AB95" s="35"/>
      <c r="AC95" s="64">
        <f>SUM(車種別台数表24.12:車種別台数表26.1!AC95)</f>
        <v>0</v>
      </c>
      <c r="AD95" s="47"/>
      <c r="AE95" s="214"/>
      <c r="AG95" s="48"/>
    </row>
    <row r="96" spans="1:33" ht="15.75" customHeight="1">
      <c r="A96" s="213"/>
      <c r="B96" s="35"/>
      <c r="C96" s="64">
        <f>SUM(車種別台数表24.12:車種別台数表26.1!C96)</f>
        <v>0</v>
      </c>
      <c r="D96" s="35"/>
      <c r="E96" s="64">
        <f>SUM(車種別台数表24.12:車種別台数表26.1!E96)</f>
        <v>0</v>
      </c>
      <c r="F96" s="35"/>
      <c r="G96" s="64">
        <f>SUM(車種別台数表24.12:車種別台数表26.1!G96)</f>
        <v>0</v>
      </c>
      <c r="H96" s="35"/>
      <c r="I96" s="64">
        <f>SUM(車種別台数表24.12:車種別台数表26.1!I96)</f>
        <v>0</v>
      </c>
      <c r="J96" s="35"/>
      <c r="K96" s="64">
        <f>SUM(車種別台数表24.12:車種別台数表26.1!K96)</f>
        <v>0</v>
      </c>
      <c r="L96" s="35"/>
      <c r="M96" s="64">
        <f>SUM(車種別台数表24.12:車種別台数表26.1!M96)</f>
        <v>0</v>
      </c>
      <c r="N96" s="35"/>
      <c r="O96" s="64">
        <f>SUM(車種別台数表24.12:車種別台数表26.1!O96)</f>
        <v>0</v>
      </c>
      <c r="P96" s="35"/>
      <c r="Q96" s="64">
        <f>SUM(車種別台数表24.12:車種別台数表26.1!Q96)</f>
        <v>0</v>
      </c>
      <c r="R96" s="35"/>
      <c r="S96" s="64">
        <f>SUM(車種別台数表24.12:車種別台数表26.1!S96)</f>
        <v>0</v>
      </c>
      <c r="T96" s="35"/>
      <c r="U96" s="64">
        <f>SUM(車種別台数表24.12:車種別台数表26.1!U96)</f>
        <v>0</v>
      </c>
      <c r="V96" s="38" t="s">
        <v>408</v>
      </c>
      <c r="W96" s="64">
        <f>SUM(車種別台数表24.12:車種別台数表26.1!W96)</f>
        <v>202</v>
      </c>
      <c r="X96" s="35"/>
      <c r="Y96" s="64">
        <f>SUM(車種別台数表24.12:車種別台数表26.1!Y96)</f>
        <v>0</v>
      </c>
      <c r="AA96" s="64">
        <f>SUM(車種別台数表24.12:車種別台数表26.1!AA96)</f>
        <v>0</v>
      </c>
      <c r="AB96" s="35"/>
      <c r="AC96" s="64">
        <f>SUM(車種別台数表24.12:車種別台数表26.1!AC96)</f>
        <v>0</v>
      </c>
      <c r="AD96" s="47"/>
      <c r="AE96" s="214"/>
      <c r="AG96" s="48"/>
    </row>
    <row r="97" spans="1:33" ht="15.75" customHeight="1">
      <c r="A97" s="213"/>
      <c r="B97" s="35"/>
      <c r="C97" s="64">
        <f>SUM(車種別台数表24.12:車種別台数表26.1!C97)</f>
        <v>0</v>
      </c>
      <c r="D97" s="35"/>
      <c r="E97" s="64">
        <f>SUM(車種別台数表24.12:車種別台数表26.1!E97)</f>
        <v>0</v>
      </c>
      <c r="F97" s="35"/>
      <c r="G97" s="64">
        <f>SUM(車種別台数表24.12:車種別台数表26.1!G97)</f>
        <v>0</v>
      </c>
      <c r="I97" s="64">
        <f>SUM(車種別台数表24.12:車種別台数表26.1!I97)</f>
        <v>0</v>
      </c>
      <c r="J97" s="35"/>
      <c r="K97" s="64">
        <f>SUM(車種別台数表24.12:車種別台数表26.1!K97)</f>
        <v>0</v>
      </c>
      <c r="L97" s="35"/>
      <c r="M97" s="64">
        <f>SUM(車種別台数表24.12:車種別台数表26.1!M97)</f>
        <v>0</v>
      </c>
      <c r="N97" s="35"/>
      <c r="O97" s="64">
        <f>SUM(車種別台数表24.12:車種別台数表26.1!O97)</f>
        <v>0</v>
      </c>
      <c r="P97" s="35"/>
      <c r="Q97" s="64">
        <f>SUM(車種別台数表24.12:車種別台数表26.1!Q97)</f>
        <v>0</v>
      </c>
      <c r="R97" s="35"/>
      <c r="S97" s="64">
        <f>SUM(車種別台数表24.12:車種別台数表26.1!S97)</f>
        <v>0</v>
      </c>
      <c r="T97" s="35"/>
      <c r="U97" s="64">
        <f>SUM(車種別台数表24.12:車種別台数表26.1!U97)</f>
        <v>0</v>
      </c>
      <c r="V97" s="43" t="s">
        <v>409</v>
      </c>
      <c r="W97" s="64">
        <f>SUM(車種別台数表24.12:車種別台数表26.1!W97)</f>
        <v>284</v>
      </c>
      <c r="X97" s="35"/>
      <c r="Y97" s="64">
        <f>SUM(車種別台数表24.12:車種別台数表26.1!Y97)</f>
        <v>0</v>
      </c>
      <c r="AA97" s="64">
        <f>SUM(車種別台数表24.12:車種別台数表26.1!AA97)</f>
        <v>0</v>
      </c>
      <c r="AB97" s="35"/>
      <c r="AC97" s="64">
        <f>SUM(車種別台数表24.12:車種別台数表26.1!AC97)</f>
        <v>0</v>
      </c>
      <c r="AD97" s="89"/>
      <c r="AE97" s="214"/>
      <c r="AG97" s="48"/>
    </row>
    <row r="98" spans="1:33" ht="15.75" customHeight="1">
      <c r="A98" s="213"/>
      <c r="B98" s="35"/>
      <c r="C98" s="64">
        <f>SUM(車種別台数表24.12:車種別台数表26.1!C98)</f>
        <v>0</v>
      </c>
      <c r="D98" s="35"/>
      <c r="E98" s="64">
        <f>SUM(車種別台数表24.12:車種別台数表26.1!E98)</f>
        <v>0</v>
      </c>
      <c r="F98" s="35"/>
      <c r="G98" s="64">
        <f>SUM(車種別台数表24.12:車種別台数表26.1!G98)</f>
        <v>0</v>
      </c>
      <c r="H98" s="35"/>
      <c r="I98" s="64">
        <f>SUM(車種別台数表24.12:車種別台数表26.1!I98)</f>
        <v>0</v>
      </c>
      <c r="J98" s="35"/>
      <c r="K98" s="64">
        <f>SUM(車種別台数表24.12:車種別台数表26.1!K98)</f>
        <v>0</v>
      </c>
      <c r="L98" s="35"/>
      <c r="M98" s="64">
        <f>SUM(車種別台数表24.12:車種別台数表26.1!M98)</f>
        <v>0</v>
      </c>
      <c r="N98" s="35"/>
      <c r="O98" s="64">
        <f>SUM(車種別台数表24.12:車種別台数表26.1!O98)</f>
        <v>0</v>
      </c>
      <c r="P98" s="35"/>
      <c r="Q98" s="64">
        <f>SUM(車種別台数表24.12:車種別台数表26.1!Q98)</f>
        <v>0</v>
      </c>
      <c r="R98" s="35"/>
      <c r="S98" s="64">
        <f>SUM(車種別台数表24.12:車種別台数表26.1!S98)</f>
        <v>0</v>
      </c>
      <c r="T98" s="35"/>
      <c r="U98" s="64">
        <f>SUM(車種別台数表24.12:車種別台数表26.1!U98)</f>
        <v>0</v>
      </c>
      <c r="V98" s="35" t="s">
        <v>450</v>
      </c>
      <c r="W98" s="64">
        <f>SUM(車種別台数表24.12:車種別台数表26.1!W98)</f>
        <v>295</v>
      </c>
      <c r="X98" s="35"/>
      <c r="Y98" s="64">
        <f>SUM(車種別台数表24.12:車種別台数表26.1!Y98)</f>
        <v>0</v>
      </c>
      <c r="AA98" s="64">
        <f>SUM(車種別台数表24.12:車種別台数表26.1!AA98)</f>
        <v>0</v>
      </c>
      <c r="AB98" s="35"/>
      <c r="AC98" s="64">
        <f>SUM(車種別台数表24.12:車種別台数表26.1!AC98)</f>
        <v>0</v>
      </c>
      <c r="AD98" s="47"/>
      <c r="AE98" s="214"/>
      <c r="AG98" s="48"/>
    </row>
    <row r="99" spans="1:33" ht="15.75" customHeight="1">
      <c r="A99" s="213"/>
      <c r="B99" s="35"/>
      <c r="C99" s="64">
        <f>SUM(車種別台数表24.12:車種別台数表26.1!C99)</f>
        <v>0</v>
      </c>
      <c r="D99" s="35"/>
      <c r="E99" s="64">
        <f>SUM(車種別台数表24.12:車種別台数表26.1!E99)</f>
        <v>0</v>
      </c>
      <c r="F99" s="35"/>
      <c r="G99" s="64">
        <f>SUM(車種別台数表24.12:車種別台数表26.1!G99)</f>
        <v>0</v>
      </c>
      <c r="H99" s="35"/>
      <c r="I99" s="64">
        <f>SUM(車種別台数表24.12:車種別台数表26.1!I99)</f>
        <v>0</v>
      </c>
      <c r="J99" s="35"/>
      <c r="K99" s="64">
        <f>SUM(車種別台数表24.12:車種別台数表26.1!K99)</f>
        <v>0</v>
      </c>
      <c r="L99" s="35"/>
      <c r="M99" s="64">
        <f>SUM(車種別台数表24.12:車種別台数表26.1!M99)</f>
        <v>0</v>
      </c>
      <c r="N99" s="35"/>
      <c r="O99" s="64">
        <f>SUM(車種別台数表24.12:車種別台数表26.1!O99)</f>
        <v>0</v>
      </c>
      <c r="P99" s="35"/>
      <c r="Q99" s="64">
        <f>SUM(車種別台数表24.12:車種別台数表26.1!Q99)</f>
        <v>0</v>
      </c>
      <c r="R99" s="35"/>
      <c r="S99" s="64">
        <f>SUM(車種別台数表24.12:車種別台数表26.1!S99)</f>
        <v>0</v>
      </c>
      <c r="T99" s="35"/>
      <c r="U99" s="64">
        <f>SUM(車種別台数表24.12:車種別台数表26.1!U99)</f>
        <v>0</v>
      </c>
      <c r="V99" s="38" t="s">
        <v>190</v>
      </c>
      <c r="W99" s="64">
        <f>SUM(車種別台数表24.12:車種別台数表26.1!W99)</f>
        <v>502</v>
      </c>
      <c r="X99" s="35"/>
      <c r="Y99" s="64">
        <f>SUM(車種別台数表24.12:車種別台数表26.1!Y99)</f>
        <v>0</v>
      </c>
      <c r="AA99" s="64">
        <f>SUM(車種別台数表24.12:車種別台数表26.1!AA99)</f>
        <v>0</v>
      </c>
      <c r="AB99" s="35"/>
      <c r="AC99" s="64">
        <f>SUM(車種別台数表24.12:車種別台数表26.1!AC99)</f>
        <v>0</v>
      </c>
      <c r="AD99" s="47"/>
      <c r="AE99" s="214"/>
    </row>
    <row r="100" spans="1:33" ht="15.75" customHeight="1">
      <c r="A100" s="213"/>
      <c r="B100" s="35"/>
      <c r="C100" s="64">
        <f>SUM(車種別台数表24.12:車種別台数表26.1!C100)</f>
        <v>0</v>
      </c>
      <c r="D100" s="35"/>
      <c r="E100" s="64">
        <f>SUM(車種別台数表24.12:車種別台数表26.1!E100)</f>
        <v>0</v>
      </c>
      <c r="F100" s="35"/>
      <c r="G100" s="64">
        <f>SUM(車種別台数表24.12:車種別台数表26.1!G100)</f>
        <v>0</v>
      </c>
      <c r="H100" s="35"/>
      <c r="I100" s="64">
        <f>SUM(車種別台数表24.12:車種別台数表26.1!I100)</f>
        <v>0</v>
      </c>
      <c r="J100" s="35"/>
      <c r="K100" s="64">
        <f>SUM(車種別台数表24.12:車種別台数表26.1!K100)</f>
        <v>0</v>
      </c>
      <c r="L100" s="35"/>
      <c r="M100" s="64">
        <f>SUM(車種別台数表24.12:車種別台数表26.1!M100)</f>
        <v>0</v>
      </c>
      <c r="N100" s="35"/>
      <c r="O100" s="64">
        <f>SUM(車種別台数表24.12:車種別台数表26.1!O100)</f>
        <v>0</v>
      </c>
      <c r="P100" s="35"/>
      <c r="Q100" s="64">
        <f>SUM(車種別台数表24.12:車種別台数表26.1!Q100)</f>
        <v>0</v>
      </c>
      <c r="R100" s="35"/>
      <c r="S100" s="64">
        <f>SUM(車種別台数表24.12:車種別台数表26.1!S100)</f>
        <v>0</v>
      </c>
      <c r="T100" s="35"/>
      <c r="U100" s="64">
        <f>SUM(車種別台数表24.12:車種別台数表26.1!U100)</f>
        <v>0</v>
      </c>
      <c r="V100" s="43" t="s">
        <v>490</v>
      </c>
      <c r="W100" s="64">
        <f>SUM(車種別台数表24.12:車種別台数表26.1!W100)</f>
        <v>19</v>
      </c>
      <c r="X100" s="35"/>
      <c r="Y100" s="64">
        <f>SUM(車種別台数表24.12:車種別台数表26.1!Y100)</f>
        <v>0</v>
      </c>
      <c r="AA100" s="64">
        <f>SUM(車種別台数表24.12:車種別台数表26.1!AA100)</f>
        <v>0</v>
      </c>
      <c r="AB100" s="35"/>
      <c r="AC100" s="64">
        <f>SUM(車種別台数表24.12:車種別台数表26.1!AC100)</f>
        <v>0</v>
      </c>
      <c r="AD100" s="47"/>
      <c r="AE100" s="214"/>
    </row>
    <row r="101" spans="1:33" ht="15.75" customHeight="1">
      <c r="A101" s="213"/>
      <c r="B101" s="35"/>
      <c r="C101" s="64">
        <f>SUM(車種別台数表24.12:車種別台数表26.1!C101)</f>
        <v>0</v>
      </c>
      <c r="D101" s="35"/>
      <c r="E101" s="64">
        <f>SUM(車種別台数表24.12:車種別台数表26.1!E101)</f>
        <v>0</v>
      </c>
      <c r="F101" s="35"/>
      <c r="G101" s="64">
        <f>SUM(車種別台数表24.12:車種別台数表26.1!G101)</f>
        <v>0</v>
      </c>
      <c r="H101" s="35"/>
      <c r="I101" s="64">
        <f>SUM(車種別台数表24.12:車種別台数表26.1!I101)</f>
        <v>0</v>
      </c>
      <c r="J101" s="35"/>
      <c r="K101" s="64">
        <f>SUM(車種別台数表24.12:車種別台数表26.1!K101)</f>
        <v>0</v>
      </c>
      <c r="L101" s="35"/>
      <c r="M101" s="64">
        <f>SUM(車種別台数表24.12:車種別台数表26.1!M101)</f>
        <v>0</v>
      </c>
      <c r="N101" s="35"/>
      <c r="O101" s="64">
        <f>SUM(車種別台数表24.12:車種別台数表26.1!O101)</f>
        <v>0</v>
      </c>
      <c r="P101" s="35"/>
      <c r="Q101" s="64">
        <f>SUM(車種別台数表24.12:車種別台数表26.1!Q101)</f>
        <v>0</v>
      </c>
      <c r="R101" s="35"/>
      <c r="S101" s="64">
        <f>SUM(車種別台数表24.12:車種別台数表26.1!S101)</f>
        <v>0</v>
      </c>
      <c r="T101" s="35"/>
      <c r="U101" s="64">
        <f>SUM(車種別台数表24.12:車種別台数表26.1!U101)</f>
        <v>0</v>
      </c>
      <c r="V101" s="35" t="s">
        <v>491</v>
      </c>
      <c r="W101" s="64">
        <f>SUM(車種別台数表24.12:車種別台数表26.1!W101)</f>
        <v>190</v>
      </c>
      <c r="X101" s="35"/>
      <c r="Y101" s="64">
        <f>SUM(車種別台数表24.12:車種別台数表26.1!Y101)</f>
        <v>0</v>
      </c>
      <c r="AA101" s="64">
        <f>SUM(車種別台数表24.12:車種別台数表26.1!AA101)</f>
        <v>0</v>
      </c>
      <c r="AB101" s="35"/>
      <c r="AC101" s="64">
        <f>SUM(車種別台数表24.12:車種別台数表26.1!AC101)</f>
        <v>0</v>
      </c>
      <c r="AD101" s="47"/>
      <c r="AE101" s="214"/>
    </row>
    <row r="102" spans="1:33" ht="15.75" customHeight="1">
      <c r="A102" s="213"/>
      <c r="B102" s="35"/>
      <c r="C102" s="64">
        <f>SUM(車種別台数表24.12:車種別台数表26.1!C102)</f>
        <v>0</v>
      </c>
      <c r="D102" s="35"/>
      <c r="E102" s="64">
        <f>SUM(車種別台数表24.12:車種別台数表26.1!E102)</f>
        <v>0</v>
      </c>
      <c r="F102" s="35"/>
      <c r="G102" s="64">
        <f>SUM(車種別台数表24.12:車種別台数表26.1!G102)</f>
        <v>0</v>
      </c>
      <c r="H102" s="35"/>
      <c r="I102" s="64">
        <f>SUM(車種別台数表24.12:車種別台数表26.1!I102)</f>
        <v>0</v>
      </c>
      <c r="J102" s="35"/>
      <c r="K102" s="64">
        <f>SUM(車種別台数表24.12:車種別台数表26.1!K102)</f>
        <v>0</v>
      </c>
      <c r="L102" s="35"/>
      <c r="M102" s="64">
        <f>SUM(車種別台数表24.12:車種別台数表26.1!M102)</f>
        <v>0</v>
      </c>
      <c r="N102" s="35"/>
      <c r="O102" s="64">
        <f>SUM(車種別台数表24.12:車種別台数表26.1!O102)</f>
        <v>0</v>
      </c>
      <c r="P102" s="35"/>
      <c r="Q102" s="64">
        <f>SUM(車種別台数表24.12:車種別台数表26.1!Q102)</f>
        <v>0</v>
      </c>
      <c r="R102" s="35"/>
      <c r="S102" s="64">
        <f>SUM(車種別台数表24.12:車種別台数表26.1!S102)</f>
        <v>0</v>
      </c>
      <c r="T102" s="35"/>
      <c r="U102" s="64">
        <f>SUM(車種別台数表24.12:車種別台数表26.1!U102)</f>
        <v>0</v>
      </c>
      <c r="V102" s="35" t="s">
        <v>494</v>
      </c>
      <c r="W102" s="64">
        <f>SUM(車種別台数表24.12:車種別台数表26.1!W102)</f>
        <v>146</v>
      </c>
      <c r="X102" s="35"/>
      <c r="Y102" s="64">
        <f>SUM(車種別台数表24.12:車種別台数表26.1!Y102)</f>
        <v>0</v>
      </c>
      <c r="AA102" s="64">
        <f>SUM(車種別台数表24.12:車種別台数表26.1!AA102)</f>
        <v>0</v>
      </c>
      <c r="AB102" s="35"/>
      <c r="AC102" s="64">
        <f>SUM(車種別台数表24.12:車種別台数表26.1!AC102)</f>
        <v>0</v>
      </c>
      <c r="AD102" s="47"/>
      <c r="AE102" s="214"/>
    </row>
    <row r="103" spans="1:33" ht="15.75" customHeight="1">
      <c r="A103" s="213"/>
      <c r="B103" s="35"/>
      <c r="C103" s="64">
        <f>SUM(車種別台数表24.12:車種別台数表26.1!C103)</f>
        <v>0</v>
      </c>
      <c r="D103" s="35"/>
      <c r="E103" s="64">
        <f>SUM(車種別台数表24.12:車種別台数表26.1!E103)</f>
        <v>0</v>
      </c>
      <c r="F103" s="35"/>
      <c r="G103" s="64">
        <f>SUM(車種別台数表24.12:車種別台数表26.1!G103)</f>
        <v>0</v>
      </c>
      <c r="H103" s="35"/>
      <c r="I103" s="64">
        <f>SUM(車種別台数表24.12:車種別台数表26.1!I103)</f>
        <v>0</v>
      </c>
      <c r="J103" s="35"/>
      <c r="K103" s="64">
        <f>SUM(車種別台数表24.12:車種別台数表26.1!K103)</f>
        <v>0</v>
      </c>
      <c r="L103" s="35"/>
      <c r="M103" s="64">
        <f>SUM(車種別台数表24.12:車種別台数表26.1!M103)</f>
        <v>0</v>
      </c>
      <c r="N103" s="35"/>
      <c r="O103" s="64">
        <f>SUM(車種別台数表24.12:車種別台数表26.1!O103)</f>
        <v>0</v>
      </c>
      <c r="P103" s="35"/>
      <c r="Q103" s="64">
        <f>SUM(車種別台数表24.12:車種別台数表26.1!Q103)</f>
        <v>0</v>
      </c>
      <c r="R103" s="35"/>
      <c r="S103" s="64">
        <f>SUM(車種別台数表24.12:車種別台数表26.1!S103)</f>
        <v>0</v>
      </c>
      <c r="T103" s="35"/>
      <c r="U103" s="64">
        <f>SUM(車種別台数表24.12:車種別台数表26.1!U103)</f>
        <v>0</v>
      </c>
      <c r="V103" s="35" t="s">
        <v>471</v>
      </c>
      <c r="W103" s="64">
        <f>SUM(車種別台数表24.12:車種別台数表26.1!W103)</f>
        <v>0</v>
      </c>
      <c r="X103" s="35"/>
      <c r="Y103" s="64">
        <f>SUM(車種別台数表24.12:車種別台数表26.1!Y103)</f>
        <v>0</v>
      </c>
      <c r="AA103" s="64">
        <f>SUM(車種別台数表24.12:車種別台数表26.1!AA103)</f>
        <v>0</v>
      </c>
      <c r="AB103" s="35"/>
      <c r="AC103" s="64">
        <f>SUM(車種別台数表24.12:車種別台数表26.1!AC103)</f>
        <v>0</v>
      </c>
      <c r="AD103" s="47"/>
      <c r="AE103" s="214"/>
    </row>
    <row r="104" spans="1:33" ht="15.75" customHeight="1">
      <c r="A104" s="213"/>
      <c r="B104" s="35"/>
      <c r="C104" s="64">
        <f>SUM(車種別台数表24.12:車種別台数表26.1!C104)</f>
        <v>0</v>
      </c>
      <c r="D104" s="35"/>
      <c r="E104" s="64">
        <f>SUM(車種別台数表24.12:車種別台数表26.1!E104)</f>
        <v>0</v>
      </c>
      <c r="F104" s="35"/>
      <c r="G104" s="64">
        <f>SUM(車種別台数表24.12:車種別台数表26.1!G104)</f>
        <v>0</v>
      </c>
      <c r="H104" s="35"/>
      <c r="I104" s="64">
        <f>SUM(車種別台数表24.12:車種別台数表26.1!I104)</f>
        <v>0</v>
      </c>
      <c r="J104" s="35"/>
      <c r="K104" s="64">
        <f>SUM(車種別台数表24.12:車種別台数表26.1!K104)</f>
        <v>0</v>
      </c>
      <c r="L104" s="35"/>
      <c r="M104" s="64">
        <f>SUM(車種別台数表24.12:車種別台数表26.1!M104)</f>
        <v>0</v>
      </c>
      <c r="N104" s="35"/>
      <c r="O104" s="64">
        <f>SUM(車種別台数表24.12:車種別台数表26.1!O104)</f>
        <v>0</v>
      </c>
      <c r="P104" s="35"/>
      <c r="Q104" s="64">
        <f>SUM(車種別台数表24.12:車種別台数表26.1!Q104)</f>
        <v>0</v>
      </c>
      <c r="R104" s="35"/>
      <c r="S104" s="64">
        <f>SUM(車種別台数表24.12:車種別台数表26.1!S104)</f>
        <v>0</v>
      </c>
      <c r="T104" s="35"/>
      <c r="U104" s="64">
        <f>SUM(車種別台数表24.12:車種別台数表26.1!U104)</f>
        <v>0</v>
      </c>
      <c r="V104" s="35" t="s">
        <v>435</v>
      </c>
      <c r="W104" s="39">
        <f>SUM(車種別台数表24.12:車種別台数表26.1!W104)</f>
        <v>239</v>
      </c>
      <c r="X104" s="35"/>
      <c r="Y104" s="64">
        <f>SUM(車種別台数表24.12:車種別台数表26.1!Y104)</f>
        <v>0</v>
      </c>
      <c r="AA104" s="64">
        <f>SUM(車種別台数表24.12:車種別台数表26.1!AA104)</f>
        <v>0</v>
      </c>
      <c r="AB104" s="35"/>
      <c r="AC104" s="64">
        <f>SUM(車種別台数表24.12:車種別台数表26.1!AC104)</f>
        <v>0</v>
      </c>
      <c r="AD104" s="47"/>
      <c r="AE104" s="214"/>
    </row>
    <row r="105" spans="1:33" ht="15.75" customHeight="1">
      <c r="A105" s="213"/>
      <c r="B105" s="35"/>
      <c r="C105" s="64">
        <f>SUM(車種別台数表24.12:車種別台数表26.1!C105)</f>
        <v>0</v>
      </c>
      <c r="D105" s="35"/>
      <c r="E105" s="64">
        <f>SUM(車種別台数表24.12:車種別台数表26.1!E105)</f>
        <v>0</v>
      </c>
      <c r="F105" s="35"/>
      <c r="G105" s="64">
        <f>SUM(車種別台数表24.12:車種別台数表26.1!G105)</f>
        <v>0</v>
      </c>
      <c r="H105" s="35"/>
      <c r="I105" s="64">
        <f>SUM(車種別台数表24.12:車種別台数表26.1!I105)</f>
        <v>0</v>
      </c>
      <c r="J105" s="35"/>
      <c r="K105" s="64">
        <f>SUM(車種別台数表24.12:車種別台数表26.1!K105)</f>
        <v>0</v>
      </c>
      <c r="L105" s="35"/>
      <c r="M105" s="64">
        <f>SUM(車種別台数表24.12:車種別台数表26.1!M105)</f>
        <v>0</v>
      </c>
      <c r="N105" s="35"/>
      <c r="O105" s="64">
        <f>SUM(車種別台数表24.12:車種別台数表26.1!O105)</f>
        <v>0</v>
      </c>
      <c r="P105" s="35"/>
      <c r="Q105" s="64">
        <f>SUM(車種別台数表24.12:車種別台数表26.1!Q105)</f>
        <v>0</v>
      </c>
      <c r="R105" s="35"/>
      <c r="S105" s="64">
        <f>SUM(車種別台数表24.12:車種別台数表26.1!S105)</f>
        <v>0</v>
      </c>
      <c r="T105" s="35"/>
      <c r="U105" s="64">
        <f>SUM(車種別台数表24.12:車種別台数表26.1!U105)</f>
        <v>0</v>
      </c>
      <c r="V105" s="38" t="s">
        <v>505</v>
      </c>
      <c r="W105" s="39">
        <f>SUM(車種別台数表24.12:車種別台数表26.1!W105)</f>
        <v>192</v>
      </c>
      <c r="X105" s="35"/>
      <c r="Y105" s="64">
        <f>SUM(車種別台数表24.12:車種別台数表26.1!Y105)</f>
        <v>0</v>
      </c>
      <c r="AA105" s="64">
        <f>SUM(車種別台数表24.12:車種別台数表26.1!AA105)</f>
        <v>0</v>
      </c>
      <c r="AB105" s="35"/>
      <c r="AC105" s="64">
        <f>SUM(車種別台数表24.12:車種別台数表26.1!AC105)</f>
        <v>0</v>
      </c>
      <c r="AD105" s="47"/>
      <c r="AE105" s="214"/>
    </row>
    <row r="106" spans="1:33" ht="15.75" customHeight="1">
      <c r="A106" s="213"/>
      <c r="B106" s="35"/>
      <c r="C106" s="64">
        <f>SUM(車種別台数表24.12:車種別台数表26.1!C106)</f>
        <v>0</v>
      </c>
      <c r="D106" s="35"/>
      <c r="E106" s="64">
        <f>SUM(車種別台数表24.12:車種別台数表26.1!E106)</f>
        <v>0</v>
      </c>
      <c r="F106" s="35"/>
      <c r="G106" s="64">
        <f>SUM(車種別台数表24.12:車種別台数表26.1!G106)</f>
        <v>0</v>
      </c>
      <c r="H106" s="35"/>
      <c r="I106" s="64">
        <f>SUM(車種別台数表24.12:車種別台数表26.1!I106)</f>
        <v>0</v>
      </c>
      <c r="J106" s="35"/>
      <c r="K106" s="64">
        <f>SUM(車種別台数表24.12:車種別台数表26.1!K106)</f>
        <v>0</v>
      </c>
      <c r="L106" s="35"/>
      <c r="M106" s="64">
        <f>SUM(車種別台数表24.12:車種別台数表26.1!M106)</f>
        <v>0</v>
      </c>
      <c r="N106" s="35"/>
      <c r="O106" s="64">
        <f>SUM(車種別台数表24.12:車種別台数表26.1!O106)</f>
        <v>0</v>
      </c>
      <c r="P106" s="35"/>
      <c r="Q106" s="64">
        <f>SUM(車種別台数表24.12:車種別台数表26.1!Q106)</f>
        <v>0</v>
      </c>
      <c r="R106" s="35"/>
      <c r="S106" s="64">
        <f>SUM(車種別台数表24.12:車種別台数表26.1!S106)</f>
        <v>0</v>
      </c>
      <c r="T106" s="35"/>
      <c r="U106" s="64">
        <f>SUM(車種別台数表24.12:車種別台数表26.1!U106)</f>
        <v>0</v>
      </c>
      <c r="V106" s="37"/>
      <c r="W106" s="39">
        <f>SUM(車種別台数表24.12:車種別台数表26.1!W106)</f>
        <v>44</v>
      </c>
      <c r="X106" s="35"/>
      <c r="Y106" s="64">
        <f>SUM(車種別台数表24.12:車種別台数表26.1!Y106)</f>
        <v>0</v>
      </c>
      <c r="AA106" s="64">
        <f>SUM(車種別台数表24.12:車種別台数表26.1!AA106)</f>
        <v>0</v>
      </c>
      <c r="AB106" s="35"/>
      <c r="AC106" s="64">
        <f>SUM(車種別台数表24.12:車種別台数表26.1!AC106)</f>
        <v>0</v>
      </c>
      <c r="AD106" s="47"/>
      <c r="AE106" s="214"/>
    </row>
    <row r="107" spans="1:33" ht="15.75" customHeight="1">
      <c r="A107" s="213"/>
      <c r="B107" s="35"/>
      <c r="C107" s="64">
        <f>SUM(車種別台数表24.12:車種別台数表26.1!C107)</f>
        <v>0</v>
      </c>
      <c r="D107" s="35"/>
      <c r="E107" s="64">
        <f>SUM(車種別台数表24.12:車種別台数表26.1!E107)</f>
        <v>0</v>
      </c>
      <c r="F107" s="35"/>
      <c r="G107" s="64">
        <f>SUM(車種別台数表24.12:車種別台数表26.1!G107)</f>
        <v>0</v>
      </c>
      <c r="H107" s="35"/>
      <c r="I107" s="64">
        <f>SUM(車種別台数表24.12:車種別台数表26.1!I107)</f>
        <v>0</v>
      </c>
      <c r="J107" s="35"/>
      <c r="K107" s="64">
        <f>SUM(車種別台数表24.12:車種別台数表26.1!K107)</f>
        <v>0</v>
      </c>
      <c r="L107" s="35"/>
      <c r="M107" s="64">
        <f>SUM(車種別台数表24.12:車種別台数表26.1!M107)</f>
        <v>0</v>
      </c>
      <c r="N107" s="35"/>
      <c r="O107" s="64">
        <f>SUM(車種別台数表24.12:車種別台数表26.1!O107)</f>
        <v>0</v>
      </c>
      <c r="P107" s="35"/>
      <c r="Q107" s="64">
        <f>SUM(車種別台数表24.12:車種別台数表26.1!Q107)</f>
        <v>0</v>
      </c>
      <c r="R107" s="35"/>
      <c r="S107" s="64">
        <f>SUM(車種別台数表24.12:車種別台数表26.1!S107)</f>
        <v>0</v>
      </c>
      <c r="T107" s="35"/>
      <c r="U107" s="64">
        <f>SUM(車種別台数表24.12:車種別台数表26.1!U107)</f>
        <v>0</v>
      </c>
      <c r="V107" s="37"/>
      <c r="W107" s="39">
        <f>SUM(車種別台数表24.12:車種別台数表26.1!W107)</f>
        <v>3</v>
      </c>
      <c r="X107" s="35"/>
      <c r="Y107" s="64">
        <f>SUM(車種別台数表24.12:車種別台数表26.1!Y107)</f>
        <v>0</v>
      </c>
      <c r="AA107" s="64">
        <f>SUM(車種別台数表24.12:車種別台数表26.1!AA107)</f>
        <v>0</v>
      </c>
      <c r="AB107" s="35"/>
      <c r="AC107" s="64">
        <f>SUM(車種別台数表24.12:車種別台数表26.1!AC107)</f>
        <v>0</v>
      </c>
      <c r="AD107" s="47"/>
      <c r="AE107" s="214"/>
    </row>
    <row r="108" spans="1:33" ht="15.75" customHeight="1">
      <c r="A108" s="213"/>
      <c r="B108" s="35"/>
      <c r="C108" s="64">
        <f>SUM(車種別台数表24.12:車種別台数表26.1!C108)</f>
        <v>0</v>
      </c>
      <c r="D108" s="35"/>
      <c r="E108" s="64">
        <f>SUM(車種別台数表24.12:車種別台数表26.1!E108)</f>
        <v>0</v>
      </c>
      <c r="F108" s="35"/>
      <c r="G108" s="64">
        <f>SUM(車種別台数表24.12:車種別台数表26.1!G108)</f>
        <v>0</v>
      </c>
      <c r="H108" s="35"/>
      <c r="I108" s="64">
        <f>SUM(車種別台数表24.12:車種別台数表26.1!I108)</f>
        <v>0</v>
      </c>
      <c r="J108" s="35"/>
      <c r="K108" s="64">
        <f>SUM(車種別台数表24.12:車種別台数表26.1!K108)</f>
        <v>0</v>
      </c>
      <c r="L108" s="35"/>
      <c r="M108" s="64">
        <f>SUM(車種別台数表24.12:車種別台数表26.1!M108)</f>
        <v>0</v>
      </c>
      <c r="N108" s="35"/>
      <c r="O108" s="64">
        <f>SUM(車種別台数表24.12:車種別台数表26.1!O108)</f>
        <v>0</v>
      </c>
      <c r="P108" s="35"/>
      <c r="Q108" s="64">
        <f>SUM(車種別台数表24.12:車種別台数表26.1!Q108)</f>
        <v>0</v>
      </c>
      <c r="R108" s="35"/>
      <c r="S108" s="64">
        <f>SUM(車種別台数表24.12:車種別台数表26.1!S108)</f>
        <v>0</v>
      </c>
      <c r="T108" s="35"/>
      <c r="U108" s="64">
        <f>SUM(車種別台数表24.12:車種別台数表26.1!U108)</f>
        <v>0</v>
      </c>
      <c r="V108" s="37"/>
      <c r="W108" s="39">
        <f>SUM(車種別台数表24.12:車種別台数表26.1!W108)</f>
        <v>0</v>
      </c>
      <c r="X108" s="35"/>
      <c r="Y108" s="64">
        <f>SUM(車種別台数表24.12:車種別台数表26.1!Y108)</f>
        <v>0</v>
      </c>
      <c r="AA108" s="64">
        <f>SUM(車種別台数表24.12:車種別台数表26.1!AA108)</f>
        <v>0</v>
      </c>
      <c r="AB108" s="35"/>
      <c r="AC108" s="64">
        <f>SUM(車種別台数表24.12:車種別台数表26.1!AC108)</f>
        <v>0</v>
      </c>
      <c r="AD108" s="47"/>
      <c r="AE108" s="214"/>
    </row>
    <row r="109" spans="1:33" s="217" customFormat="1" ht="15.75" customHeight="1">
      <c r="A109" s="213"/>
      <c r="B109" s="35"/>
      <c r="C109" s="64">
        <f>SUM(車種別台数表24.12:車種別台数表26.1!C109)</f>
        <v>0</v>
      </c>
      <c r="D109" s="35"/>
      <c r="E109" s="64">
        <f>SUM(車種別台数表24.12:車種別台数表26.1!E109)</f>
        <v>0</v>
      </c>
      <c r="F109" s="35"/>
      <c r="G109" s="64">
        <f>SUM(車種別台数表24.12:車種別台数表26.1!G109)</f>
        <v>0</v>
      </c>
      <c r="H109" s="35"/>
      <c r="I109" s="64">
        <f>SUM(車種別台数表24.12:車種別台数表26.1!I109)</f>
        <v>0</v>
      </c>
      <c r="J109" s="35"/>
      <c r="K109" s="64">
        <f>SUM(車種別台数表24.12:車種別台数表26.1!K109)</f>
        <v>0</v>
      </c>
      <c r="L109" s="35"/>
      <c r="M109" s="64">
        <f>SUM(車種別台数表24.12:車種別台数表26.1!M109)</f>
        <v>0</v>
      </c>
      <c r="N109" s="35"/>
      <c r="O109" s="64">
        <f>SUM(車種別台数表24.12:車種別台数表26.1!O109)</f>
        <v>0</v>
      </c>
      <c r="P109" s="35"/>
      <c r="Q109" s="64">
        <f>SUM(車種別台数表24.12:車種別台数表26.1!Q109)</f>
        <v>0</v>
      </c>
      <c r="R109" s="35"/>
      <c r="S109" s="64">
        <f>SUM(車種別台数表24.12:車種別台数表26.1!S109)</f>
        <v>0</v>
      </c>
      <c r="T109" s="35"/>
      <c r="U109" s="64">
        <f>SUM(車種別台数表24.12:車種別台数表26.1!U109)</f>
        <v>0</v>
      </c>
      <c r="V109" s="37"/>
      <c r="W109" s="39">
        <f>SUM(車種別台数表24.12:車種別台数表26.1!W109)</f>
        <v>0</v>
      </c>
      <c r="X109" s="35"/>
      <c r="Y109" s="64">
        <f>SUM(車種別台数表24.12:車種別台数表26.1!Y109)</f>
        <v>0</v>
      </c>
      <c r="Z109" s="36"/>
      <c r="AA109" s="64">
        <f>SUM(車種別台数表24.12:車種別台数表26.1!AA109)</f>
        <v>0</v>
      </c>
      <c r="AB109" s="35"/>
      <c r="AC109" s="64">
        <f>SUM(車種別台数表24.12:車種別台数表26.1!AC109)</f>
        <v>0</v>
      </c>
      <c r="AD109" s="47"/>
      <c r="AE109" s="214"/>
      <c r="AF109" s="194"/>
    </row>
    <row r="110" spans="1:33" ht="15.75" customHeight="1">
      <c r="A110" s="213"/>
      <c r="B110" s="35"/>
      <c r="C110" s="64">
        <f>SUM(車種別台数表24.12:車種別台数表26.1!C110)</f>
        <v>0</v>
      </c>
      <c r="D110" s="35"/>
      <c r="E110" s="64">
        <f>SUM(車種別台数表24.12:車種別台数表26.1!E110)</f>
        <v>0</v>
      </c>
      <c r="F110" s="35"/>
      <c r="G110" s="64">
        <f>SUM(車種別台数表24.12:車種別台数表26.1!G110)</f>
        <v>0</v>
      </c>
      <c r="H110" s="35"/>
      <c r="I110" s="64">
        <f>SUM(車種別台数表24.12:車種別台数表26.1!I110)</f>
        <v>0</v>
      </c>
      <c r="J110" s="35"/>
      <c r="K110" s="64">
        <f>SUM(車種別台数表24.12:車種別台数表26.1!K110)</f>
        <v>0</v>
      </c>
      <c r="L110" s="35"/>
      <c r="M110" s="64">
        <f>SUM(車種別台数表24.12:車種別台数表26.1!M110)</f>
        <v>0</v>
      </c>
      <c r="N110" s="35"/>
      <c r="O110" s="64">
        <f>SUM(車種別台数表24.12:車種別台数表26.1!O110)</f>
        <v>0</v>
      </c>
      <c r="P110" s="35"/>
      <c r="Q110" s="64">
        <f>SUM(車種別台数表24.12:車種別台数表26.1!Q110)</f>
        <v>0</v>
      </c>
      <c r="R110" s="35"/>
      <c r="S110" s="64">
        <f>SUM(車種別台数表24.12:車種別台数表26.1!S110)</f>
        <v>0</v>
      </c>
      <c r="T110" s="35"/>
      <c r="U110" s="64">
        <f>SUM(車種別台数表24.12:車種別台数表26.1!U110)</f>
        <v>0</v>
      </c>
      <c r="V110" s="37"/>
      <c r="W110" s="39">
        <f>SUM(車種別台数表24.12:車種別台数表26.1!W110)</f>
        <v>0</v>
      </c>
      <c r="X110" s="35"/>
      <c r="Y110" s="64">
        <f>SUM(車種別台数表24.12:車種別台数表26.1!Y110)</f>
        <v>0</v>
      </c>
      <c r="AA110" s="64">
        <f>SUM(車種別台数表24.12:車種別台数表26.1!AA110)</f>
        <v>0</v>
      </c>
      <c r="AB110" s="35"/>
      <c r="AC110" s="64">
        <f>SUM(車種別台数表24.12:車種別台数表26.1!AC110)</f>
        <v>0</v>
      </c>
      <c r="AD110" s="47"/>
      <c r="AE110" s="214"/>
    </row>
    <row r="111" spans="1:33" ht="15.75" customHeight="1">
      <c r="A111" s="213"/>
      <c r="B111" s="35"/>
      <c r="C111" s="64">
        <f>SUM(車種別台数表24.12:車種別台数表26.1!C111)</f>
        <v>0</v>
      </c>
      <c r="D111" s="35"/>
      <c r="E111" s="64">
        <f>SUM(車種別台数表24.12:車種別台数表26.1!E111)</f>
        <v>0</v>
      </c>
      <c r="F111" s="35"/>
      <c r="G111" s="64">
        <f>SUM(車種別台数表24.12:車種別台数表26.1!G111)</f>
        <v>0</v>
      </c>
      <c r="H111" s="35"/>
      <c r="I111" s="64">
        <f>SUM(車種別台数表24.12:車種別台数表26.1!I111)</f>
        <v>0</v>
      </c>
      <c r="J111" s="35"/>
      <c r="K111" s="64">
        <f>SUM(車種別台数表24.12:車種別台数表26.1!K111)</f>
        <v>0</v>
      </c>
      <c r="L111" s="35"/>
      <c r="M111" s="64">
        <f>SUM(車種別台数表24.12:車種別台数表26.1!M111)</f>
        <v>0</v>
      </c>
      <c r="N111" s="35"/>
      <c r="O111" s="64">
        <f>SUM(車種別台数表24.12:車種別台数表26.1!O111)</f>
        <v>0</v>
      </c>
      <c r="P111" s="35"/>
      <c r="Q111" s="64">
        <f>SUM(車種別台数表24.12:車種別台数表26.1!Q111)</f>
        <v>0</v>
      </c>
      <c r="R111" s="35"/>
      <c r="S111" s="64">
        <f>SUM(車種別台数表24.12:車種別台数表26.1!S111)</f>
        <v>0</v>
      </c>
      <c r="T111" s="35"/>
      <c r="U111" s="64">
        <f>SUM(車種別台数表24.12:車種別台数表26.1!U111)</f>
        <v>0</v>
      </c>
      <c r="W111" s="39">
        <f>SUM(車種別台数表24.12:車種別台数表26.1!W111)</f>
        <v>0</v>
      </c>
      <c r="X111" s="35"/>
      <c r="Y111" s="64">
        <f>SUM(車種別台数表24.12:車種別台数表26.1!Y111)</f>
        <v>0</v>
      </c>
      <c r="AA111" s="64">
        <f>SUM(車種別台数表24.12:車種別台数表26.1!AA111)</f>
        <v>0</v>
      </c>
      <c r="AB111" s="35"/>
      <c r="AC111" s="64">
        <f>SUM(車種別台数表24.12:車種別台数表26.1!AC111)</f>
        <v>0</v>
      </c>
      <c r="AD111" s="47"/>
      <c r="AE111" s="214"/>
      <c r="AF111" s="217"/>
    </row>
    <row r="112" spans="1:33" ht="15.75" customHeight="1">
      <c r="A112" s="213"/>
      <c r="B112" s="35"/>
      <c r="C112" s="64">
        <f>SUM(車種別台数表24.12:車種別台数表26.1!C112)</f>
        <v>0</v>
      </c>
      <c r="D112" s="35"/>
      <c r="E112" s="64">
        <f>SUM(車種別台数表24.12:車種別台数表26.1!E112)</f>
        <v>0</v>
      </c>
      <c r="F112" s="35"/>
      <c r="G112" s="64">
        <f>SUM(車種別台数表24.12:車種別台数表26.1!G112)</f>
        <v>0</v>
      </c>
      <c r="H112" s="35"/>
      <c r="I112" s="64">
        <f>SUM(車種別台数表24.12:車種別台数表26.1!I112)</f>
        <v>0</v>
      </c>
      <c r="J112" s="35"/>
      <c r="K112" s="64">
        <f>SUM(車種別台数表24.12:車種別台数表26.1!K112)</f>
        <v>0</v>
      </c>
      <c r="L112" s="35"/>
      <c r="M112" s="64">
        <f>SUM(車種別台数表24.12:車種別台数表26.1!M112)</f>
        <v>0</v>
      </c>
      <c r="N112" s="35"/>
      <c r="O112" s="64">
        <f>SUM(車種別台数表24.12:車種別台数表26.1!O112)</f>
        <v>0</v>
      </c>
      <c r="P112" s="35"/>
      <c r="Q112" s="64">
        <f>SUM(車種別台数表24.12:車種別台数表26.1!Q112)</f>
        <v>0</v>
      </c>
      <c r="R112" s="35"/>
      <c r="S112" s="64">
        <f>SUM(車種別台数表24.12:車種別台数表26.1!S112)</f>
        <v>0</v>
      </c>
      <c r="T112" s="35"/>
      <c r="U112" s="64">
        <f>SUM(車種別台数表24.12:車種別台数表26.1!U112)</f>
        <v>0</v>
      </c>
      <c r="W112" s="64">
        <f>SUM(車種別台数表24.12:車種別台数表26.1!W112)</f>
        <v>0</v>
      </c>
      <c r="X112" s="35"/>
      <c r="Y112" s="64">
        <f>SUM(車種別台数表24.12:車種別台数表26.1!Y112)</f>
        <v>0</v>
      </c>
      <c r="AA112" s="64">
        <f>SUM(車種別台数表24.12:車種別台数表26.1!AA112)</f>
        <v>0</v>
      </c>
      <c r="AB112" s="35"/>
      <c r="AC112" s="64">
        <f>SUM(車種別台数表24.12:車種別台数表26.1!AC112)</f>
        <v>0</v>
      </c>
      <c r="AD112" s="47"/>
      <c r="AE112" s="214"/>
    </row>
    <row r="113" spans="1:31" ht="15.75" customHeight="1">
      <c r="A113" s="213"/>
      <c r="B113" s="35"/>
      <c r="C113" s="64">
        <f>SUM(車種別台数表24.12:車種別台数表26.1!C113)</f>
        <v>0</v>
      </c>
      <c r="D113" s="35"/>
      <c r="E113" s="64">
        <f>SUM(車種別台数表24.12:車種別台数表26.1!E113)</f>
        <v>0</v>
      </c>
      <c r="F113" s="35"/>
      <c r="G113" s="64">
        <f>SUM(車種別台数表24.12:車種別台数表26.1!G113)</f>
        <v>0</v>
      </c>
      <c r="H113" s="35"/>
      <c r="I113" s="64">
        <f>SUM(車種別台数表24.12:車種別台数表26.1!I113)</f>
        <v>0</v>
      </c>
      <c r="J113" s="35"/>
      <c r="K113" s="64">
        <f>SUM(車種別台数表24.12:車種別台数表26.1!K113)</f>
        <v>0</v>
      </c>
      <c r="L113" s="35"/>
      <c r="M113" s="64">
        <f>SUM(車種別台数表24.12:車種別台数表26.1!M113)</f>
        <v>0</v>
      </c>
      <c r="N113" s="35"/>
      <c r="O113" s="64">
        <f>SUM(車種別台数表24.12:車種別台数表26.1!O113)</f>
        <v>0</v>
      </c>
      <c r="P113" s="35"/>
      <c r="Q113" s="64">
        <f>SUM(車種別台数表24.12:車種別台数表26.1!Q113)</f>
        <v>0</v>
      </c>
      <c r="S113" s="64">
        <f>SUM(車種別台数表24.12:車種別台数表26.1!S113)</f>
        <v>0</v>
      </c>
      <c r="T113" s="35"/>
      <c r="U113" s="64">
        <f>SUM(車種別台数表24.12:車種別台数表26.1!U113)</f>
        <v>0</v>
      </c>
      <c r="W113" s="64">
        <f>SUM(車種別台数表24.12:車種別台数表26.1!W113)</f>
        <v>0</v>
      </c>
      <c r="X113" s="35"/>
      <c r="Y113" s="64">
        <f>SUM(車種別台数表24.12:車種別台数表26.1!Y113)</f>
        <v>0</v>
      </c>
      <c r="AA113" s="64">
        <f>SUM(車種別台数表24.12:車種別台数表26.1!AA113)</f>
        <v>0</v>
      </c>
      <c r="AB113" s="35"/>
      <c r="AC113" s="64">
        <f>SUM(車種別台数表24.12:車種別台数表26.1!AC113)</f>
        <v>0</v>
      </c>
      <c r="AD113" s="47"/>
      <c r="AE113" s="214"/>
    </row>
    <row r="114" spans="1:31" ht="15.75" customHeight="1">
      <c r="A114" s="213"/>
      <c r="B114" s="35"/>
      <c r="C114" s="64">
        <f>SUM(車種別台数表24.12:車種別台数表26.1!C114)</f>
        <v>0</v>
      </c>
      <c r="D114" s="35"/>
      <c r="E114" s="64">
        <f>SUM(車種別台数表24.12:車種別台数表26.1!E114)</f>
        <v>0</v>
      </c>
      <c r="F114" s="35"/>
      <c r="G114" s="64">
        <f>SUM(車種別台数表24.12:車種別台数表26.1!G114)</f>
        <v>0</v>
      </c>
      <c r="H114" s="42" t="s">
        <v>493</v>
      </c>
      <c r="I114" s="64">
        <f>SUM(車種別台数表24.12:車種別台数表26.1!I114)</f>
        <v>217</v>
      </c>
      <c r="J114" s="35"/>
      <c r="K114" s="64">
        <f>SUM(車種別台数表24.12:車種別台数表26.1!K114)</f>
        <v>0</v>
      </c>
      <c r="L114" s="35"/>
      <c r="M114" s="64">
        <f>SUM(車種別台数表24.12:車種別台数表26.1!M114)</f>
        <v>0</v>
      </c>
      <c r="N114" s="35"/>
      <c r="O114" s="64">
        <f>SUM(車種別台数表24.12:車種別台数表26.1!O114)</f>
        <v>0</v>
      </c>
      <c r="P114" s="35"/>
      <c r="Q114" s="64">
        <f>SUM(車種別台数表24.12:車種別台数表26.1!Q114)</f>
        <v>0</v>
      </c>
      <c r="R114" s="35"/>
      <c r="S114" s="64">
        <f>SUM(車種別台数表24.12:車種別台数表26.1!S114)</f>
        <v>0</v>
      </c>
      <c r="T114" s="35"/>
      <c r="U114" s="64">
        <f>SUM(車種別台数表24.12:車種別台数表26.1!U114)</f>
        <v>0</v>
      </c>
      <c r="V114" s="38"/>
      <c r="W114" s="64">
        <f>SUM(車種別台数表24.12:車種別台数表26.1!W114)</f>
        <v>0</v>
      </c>
      <c r="X114" s="35"/>
      <c r="Y114" s="64">
        <f>SUM(車種別台数表24.12:車種別台数表26.1!Y114)</f>
        <v>0</v>
      </c>
      <c r="AA114" s="64">
        <f>SUM(車種別台数表24.12:車種別台数表26.1!AA114)</f>
        <v>0</v>
      </c>
      <c r="AB114" s="35"/>
      <c r="AC114" s="64">
        <f>SUM(車種別台数表24.12:車種別台数表26.1!AC114)</f>
        <v>0</v>
      </c>
      <c r="AD114" s="47"/>
      <c r="AE114" s="214"/>
    </row>
    <row r="115" spans="1:31" ht="15.75" customHeight="1">
      <c r="A115" s="213"/>
      <c r="B115" s="35"/>
      <c r="C115" s="64">
        <f>SUM(車種別台数表24.12:車種別台数表26.1!C115)</f>
        <v>0</v>
      </c>
      <c r="D115" s="35"/>
      <c r="E115" s="64">
        <f>SUM(車種別台数表24.12:車種別台数表26.1!E115)</f>
        <v>0</v>
      </c>
      <c r="F115" s="35"/>
      <c r="G115" s="64">
        <f>SUM(車種別台数表24.12:車種別台数表26.1!G115)</f>
        <v>0</v>
      </c>
      <c r="H115" s="42" t="s">
        <v>489</v>
      </c>
      <c r="I115" s="64">
        <f>SUM(車種別台数表24.12:車種別台数表26.1!I115)</f>
        <v>112</v>
      </c>
      <c r="J115" s="35"/>
      <c r="K115" s="64">
        <f>SUM(車種別台数表24.12:車種別台数表26.1!K115)</f>
        <v>0</v>
      </c>
      <c r="L115" s="35"/>
      <c r="M115" s="64">
        <f>SUM(車種別台数表24.12:車種別台数表26.1!M115)</f>
        <v>0</v>
      </c>
      <c r="N115" s="35"/>
      <c r="O115" s="64">
        <f>SUM(車種別台数表24.12:車種別台数表26.1!O115)</f>
        <v>0</v>
      </c>
      <c r="P115" s="35"/>
      <c r="Q115" s="64">
        <f>SUM(車種別台数表24.12:車種別台数表26.1!Q115)</f>
        <v>0</v>
      </c>
      <c r="R115" s="35"/>
      <c r="S115" s="64">
        <f>SUM(車種別台数表24.12:車種別台数表26.1!S115)</f>
        <v>0</v>
      </c>
      <c r="T115" s="35"/>
      <c r="U115" s="64">
        <f>SUM(車種別台数表24.12:車種別台数表26.1!U115)</f>
        <v>0</v>
      </c>
      <c r="V115" s="38"/>
      <c r="W115" s="64">
        <f>SUM(車種別台数表24.12:車種別台数表26.1!W115)</f>
        <v>0</v>
      </c>
      <c r="X115" s="35"/>
      <c r="Y115" s="64">
        <f>SUM(車種別台数表24.12:車種別台数表26.1!Y115)</f>
        <v>0</v>
      </c>
      <c r="AA115" s="64">
        <f>SUM(車種別台数表24.12:車種別台数表26.1!AA115)</f>
        <v>0</v>
      </c>
      <c r="AB115" s="35"/>
      <c r="AC115" s="64">
        <f>SUM(車種別台数表24.12:車種別台数表26.1!AC115)</f>
        <v>0</v>
      </c>
      <c r="AD115" s="40" t="s">
        <v>104</v>
      </c>
      <c r="AE115" s="214"/>
    </row>
    <row r="116" spans="1:31" ht="15.75" customHeight="1">
      <c r="A116" s="213"/>
      <c r="B116" s="35"/>
      <c r="C116" s="64">
        <f>SUM(車種別台数表24.12:車種別台数表26.1!C116)</f>
        <v>0</v>
      </c>
      <c r="D116" s="35"/>
      <c r="E116" s="64">
        <f>SUM(車種別台数表24.12:車種別台数表26.1!E116)</f>
        <v>0</v>
      </c>
      <c r="F116" s="35"/>
      <c r="G116" s="64">
        <f>SUM(車種別台数表24.12:車種別台数表26.1!G116)</f>
        <v>0</v>
      </c>
      <c r="H116" s="35" t="s">
        <v>477</v>
      </c>
      <c r="I116" s="64">
        <f>SUM(車種別台数表24.12:車種別台数表26.1!I116)</f>
        <v>17</v>
      </c>
      <c r="J116" s="35"/>
      <c r="K116" s="64">
        <f>SUM(車種別台数表24.12:車種別台数表26.1!K116)</f>
        <v>0</v>
      </c>
      <c r="L116" s="35"/>
      <c r="M116" s="64">
        <f>SUM(車種別台数表24.12:車種別台数表26.1!M116)</f>
        <v>0</v>
      </c>
      <c r="N116" s="35"/>
      <c r="O116" s="64">
        <f>SUM(車種別台数表24.12:車種別台数表26.1!O116)</f>
        <v>0</v>
      </c>
      <c r="P116" s="35"/>
      <c r="Q116" s="64">
        <f>SUM(車種別台数表24.12:車種別台数表26.1!Q116)</f>
        <v>0</v>
      </c>
      <c r="R116" s="35" t="s">
        <v>482</v>
      </c>
      <c r="S116" s="64">
        <f>SUM(車種別台数表24.12:車種別台数表26.1!S116)</f>
        <v>0</v>
      </c>
      <c r="T116" s="42" t="s">
        <v>503</v>
      </c>
      <c r="U116" s="64">
        <f>SUM(車種別台数表24.12:車種別台数表26.1!U116)</f>
        <v>79</v>
      </c>
      <c r="V116" s="35"/>
      <c r="W116" s="64">
        <f>SUM(車種別台数表24.12:車種別台数表26.1!W116)</f>
        <v>0</v>
      </c>
      <c r="X116" s="35"/>
      <c r="Y116" s="64">
        <f>SUM(車種別台数表24.12:車種別台数表26.1!Y116)</f>
        <v>0</v>
      </c>
      <c r="AA116" s="64">
        <f>SUM(車種別台数表24.12:車種別台数表26.1!AA116)</f>
        <v>0</v>
      </c>
      <c r="AB116" s="35"/>
      <c r="AC116" s="64">
        <f>SUM(車種別台数表24.12:車種別台数表26.1!AC116)</f>
        <v>0</v>
      </c>
      <c r="AD116" s="77">
        <f>SUM(車種別台数表24.12:車種別台数表26.1!AD116)</f>
        <v>13399</v>
      </c>
      <c r="AE116" s="214"/>
    </row>
    <row r="117" spans="1:31" ht="15.75" customHeight="1">
      <c r="A117" s="213"/>
      <c r="B117" s="35"/>
      <c r="C117" s="64">
        <f>SUM(車種別台数表24.12:車種別台数表26.1!C117)</f>
        <v>0</v>
      </c>
      <c r="D117" s="35"/>
      <c r="E117" s="64">
        <f>SUM(車種別台数表24.12:車種別台数表26.1!E117)</f>
        <v>0</v>
      </c>
      <c r="F117" s="35"/>
      <c r="G117" s="64">
        <f>SUM(車種別台数表24.12:車種別台数表26.1!G117)</f>
        <v>0</v>
      </c>
      <c r="H117" s="35" t="s">
        <v>478</v>
      </c>
      <c r="I117" s="64">
        <f>SUM(車種別台数表24.12:車種別台数表26.1!I117)</f>
        <v>0</v>
      </c>
      <c r="J117" s="35"/>
      <c r="K117" s="64">
        <f>SUM(車種別台数表24.12:車種別台数表26.1!K117)</f>
        <v>0</v>
      </c>
      <c r="L117" s="35" t="s">
        <v>457</v>
      </c>
      <c r="M117" s="64">
        <f>SUM(車種別台数表24.12:車種別台数表26.1!M117)</f>
        <v>52</v>
      </c>
      <c r="N117" s="35"/>
      <c r="O117" s="64">
        <f>SUM(車種別台数表24.12:車種別台数表26.1!O117)</f>
        <v>0</v>
      </c>
      <c r="P117" s="35"/>
      <c r="Q117" s="64">
        <f>SUM(車種別台数表24.12:車種別台数表26.1!Q117)</f>
        <v>0</v>
      </c>
      <c r="R117" s="35" t="s">
        <v>411</v>
      </c>
      <c r="S117" s="64">
        <f>SUM(車種別台数表24.12:車種別台数表26.1!S117)</f>
        <v>54</v>
      </c>
      <c r="T117" s="35" t="s">
        <v>413</v>
      </c>
      <c r="U117" s="64">
        <f>SUM(車種別台数表24.12:車種別台数表26.1!U117)</f>
        <v>0</v>
      </c>
      <c r="V117" s="38" t="s">
        <v>479</v>
      </c>
      <c r="W117" s="64">
        <f>SUM(車種別台数表24.12:車種別台数表26.1!W117)</f>
        <v>5</v>
      </c>
      <c r="X117" s="35"/>
      <c r="Y117" s="64">
        <f>SUM(車種別台数表24.12:車種別台数表26.1!Y117)</f>
        <v>0</v>
      </c>
      <c r="AA117" s="64">
        <f>SUM(車種別台数表24.12:車種別台数表26.1!AA117)</f>
        <v>0</v>
      </c>
      <c r="AB117" s="35"/>
      <c r="AC117" s="64">
        <f>SUM(車種別台数表24.12:車種別台数表26.1!AC117)</f>
        <v>0</v>
      </c>
      <c r="AD117" s="40" t="s">
        <v>105</v>
      </c>
      <c r="AE117" s="214"/>
    </row>
    <row r="118" spans="1:31" ht="15.75" customHeight="1">
      <c r="A118" s="213"/>
      <c r="B118" s="35"/>
      <c r="C118" s="64">
        <f>SUM(車種別台数表24.12:車種別台数表26.1!C118)</f>
        <v>0</v>
      </c>
      <c r="D118" s="35" t="s">
        <v>12</v>
      </c>
      <c r="E118" s="64">
        <f>SUM(車種別台数表24.12:車種別台数表26.1!E118)</f>
        <v>0</v>
      </c>
      <c r="F118" s="35"/>
      <c r="G118" s="64">
        <f>SUM(車種別台数表24.12:車種別台数表26.1!G118)</f>
        <v>0</v>
      </c>
      <c r="H118" s="35" t="s">
        <v>12</v>
      </c>
      <c r="I118" s="64">
        <f>SUM(車種別台数表24.12:車種別台数表26.1!I118)</f>
        <v>0</v>
      </c>
      <c r="J118" s="35" t="s">
        <v>106</v>
      </c>
      <c r="K118" s="64">
        <f>SUM(車種別台数表24.12:車種別台数表26.1!K118)</f>
        <v>0</v>
      </c>
      <c r="L118" s="35" t="s">
        <v>12</v>
      </c>
      <c r="M118" s="64">
        <f>SUM(車種別台数表24.12:車種別台数表26.1!M118)</f>
        <v>0</v>
      </c>
      <c r="N118" s="35" t="s">
        <v>12</v>
      </c>
      <c r="O118" s="64">
        <f>SUM(車種別台数表24.12:車種別台数表26.1!O118)</f>
        <v>0</v>
      </c>
      <c r="P118" s="35"/>
      <c r="Q118" s="64">
        <f>SUM(車種別台数表24.12:車種別台数表26.1!Q118)</f>
        <v>0</v>
      </c>
      <c r="R118" s="35" t="s">
        <v>12</v>
      </c>
      <c r="S118" s="64">
        <f>SUM(車種別台数表24.12:車種別台数表26.1!S118)</f>
        <v>1</v>
      </c>
      <c r="T118" s="35" t="s">
        <v>12</v>
      </c>
      <c r="U118" s="64">
        <f>SUM(車種別台数表24.12:車種別台数表26.1!U118)</f>
        <v>1</v>
      </c>
      <c r="V118" s="35" t="s">
        <v>12</v>
      </c>
      <c r="W118" s="64">
        <f>SUM(車種別台数表24.12:車種別台数表26.1!W118)</f>
        <v>0</v>
      </c>
      <c r="X118" s="35"/>
      <c r="Y118" s="64">
        <f>SUM(車種別台数表24.12:車種別台数表26.1!Y118)</f>
        <v>0</v>
      </c>
      <c r="Z118" s="36" t="s">
        <v>12</v>
      </c>
      <c r="AA118" s="64">
        <f>SUM(車種別台数表24.12:車種別台数表26.1!AA118)</f>
        <v>0</v>
      </c>
      <c r="AB118" s="35" t="s">
        <v>12</v>
      </c>
      <c r="AC118" s="64">
        <f>SUM(車種別台数表24.12:車種別台数表26.1!AC118)</f>
        <v>11</v>
      </c>
      <c r="AD118" s="79">
        <f>IF(ISERROR(AD119/AD116),"",AD119/AD116)</f>
        <v>0.91700873199492494</v>
      </c>
      <c r="AE118" s="214"/>
    </row>
    <row r="119" spans="1:31" ht="15.75" customHeight="1">
      <c r="A119" s="215" t="s">
        <v>107</v>
      </c>
      <c r="B119" s="41" t="s">
        <v>39</v>
      </c>
      <c r="C119" s="81">
        <f>SUM(車種別台数表24.12:車種別台数表26.1!C119)</f>
        <v>0</v>
      </c>
      <c r="D119" s="41" t="s">
        <v>436</v>
      </c>
      <c r="E119" s="81">
        <f>SUM(車種別台数表24.12:車種別台数表26.1!E119)</f>
        <v>703</v>
      </c>
      <c r="F119" s="41" t="s">
        <v>40</v>
      </c>
      <c r="G119" s="81">
        <f>SUM(車種別台数表24.12:車種別台数表26.1!G119)</f>
        <v>0</v>
      </c>
      <c r="H119" s="41" t="s">
        <v>41</v>
      </c>
      <c r="I119" s="81">
        <f>SUM(車種別台数表24.12:車種別台数表26.1!I119)</f>
        <v>1835</v>
      </c>
      <c r="J119" s="41" t="s">
        <v>42</v>
      </c>
      <c r="K119" s="81">
        <f>SUM(車種別台数表24.12:車種別台数表26.1!K119)</f>
        <v>0</v>
      </c>
      <c r="L119" s="41" t="s">
        <v>43</v>
      </c>
      <c r="M119" s="81">
        <f>SUM(車種別台数表24.12:車種別台数表26.1!M119)</f>
        <v>742</v>
      </c>
      <c r="N119" s="41" t="s">
        <v>44</v>
      </c>
      <c r="O119" s="81">
        <f>SUM(車種別台数表24.12:車種別台数表26.1!O119)</f>
        <v>444</v>
      </c>
      <c r="P119" s="41" t="s">
        <v>45</v>
      </c>
      <c r="Q119" s="81">
        <f>SUM(車種別台数表24.12:車種別台数表26.1!Q119)</f>
        <v>0</v>
      </c>
      <c r="R119" s="41" t="s">
        <v>46</v>
      </c>
      <c r="S119" s="81">
        <f>SUM(車種別台数表24.12:車種別台数表26.1!S119)</f>
        <v>1109</v>
      </c>
      <c r="T119" s="41" t="s">
        <v>47</v>
      </c>
      <c r="U119" s="81">
        <f>SUM(車種別台数表24.12:車種別台数表26.1!U119)</f>
        <v>141</v>
      </c>
      <c r="V119" s="41" t="s">
        <v>48</v>
      </c>
      <c r="W119" s="81">
        <f>SUM(車種別台数表24.12:車種別台数表26.1!W119)</f>
        <v>5602</v>
      </c>
      <c r="X119" s="41" t="s">
        <v>278</v>
      </c>
      <c r="Y119" s="81">
        <f>SUM(車種別台数表24.12:車種別台数表26.1!Y119)</f>
        <v>0</v>
      </c>
      <c r="Z119" s="41" t="s">
        <v>49</v>
      </c>
      <c r="AA119" s="81">
        <f>SUM(車種別台数表24.12:車種別台数表26.1!AA119)</f>
        <v>0</v>
      </c>
      <c r="AB119" s="41" t="s">
        <v>50</v>
      </c>
      <c r="AC119" s="81">
        <f>SUM(車種別台数表24.12:車種別台数表26.1!AC119)</f>
        <v>1711</v>
      </c>
      <c r="AD119" s="82">
        <f>SUM(B119:AC119)</f>
        <v>12287</v>
      </c>
      <c r="AE119" s="216" t="s">
        <v>107</v>
      </c>
    </row>
    <row r="120" spans="1:31" ht="15.75" customHeight="1">
      <c r="A120" s="213"/>
      <c r="B120" s="35"/>
      <c r="C120" s="64">
        <f>SUM(車種別台数表24.12:車種別台数表26.1!C120)</f>
        <v>0</v>
      </c>
      <c r="D120" s="35"/>
      <c r="E120" s="64">
        <f>SUM(車種別台数表24.12:車種別台数表26.1!E120)</f>
        <v>0</v>
      </c>
      <c r="F120" s="35"/>
      <c r="G120" s="64">
        <f>SUM(車種別台数表24.12:車種別台数表26.1!G120)</f>
        <v>0</v>
      </c>
      <c r="H120" s="35"/>
      <c r="I120" s="64">
        <f>SUM(車種別台数表24.12:車種別台数表26.1!I120)</f>
        <v>0</v>
      </c>
      <c r="J120" s="35"/>
      <c r="K120" s="64">
        <f>SUM(車種別台数表24.12:車種別台数表26.1!K120)</f>
        <v>0</v>
      </c>
      <c r="L120" s="35"/>
      <c r="M120" s="64">
        <f>SUM(車種別台数表24.12:車種別台数表26.1!M120)</f>
        <v>0</v>
      </c>
      <c r="N120" s="35"/>
      <c r="O120" s="64">
        <f>SUM(車種別台数表24.12:車種別台数表26.1!O120)</f>
        <v>0</v>
      </c>
      <c r="P120" s="35"/>
      <c r="Q120" s="64">
        <f>SUM(車種別台数表24.12:車種別台数表26.1!Q120)</f>
        <v>0</v>
      </c>
      <c r="R120" s="35"/>
      <c r="S120" s="64">
        <f>SUM(車種別台数表24.12:車種別台数表26.1!S120)</f>
        <v>0</v>
      </c>
      <c r="T120" s="35"/>
      <c r="U120" s="64">
        <f>SUM(車種別台数表24.12:車種別台数表26.1!U120)</f>
        <v>0</v>
      </c>
      <c r="V120" s="43"/>
      <c r="W120" s="64">
        <f>SUM(車種別台数表24.12:車種別台数表26.1!W120)</f>
        <v>0</v>
      </c>
      <c r="X120" s="35"/>
      <c r="Y120" s="64">
        <f>SUM(車種別台数表24.12:車種別台数表26.1!Y120)</f>
        <v>0</v>
      </c>
      <c r="AA120" s="64">
        <f>SUM(車種別台数表24.12:車種別台数表26.1!AA120)</f>
        <v>0</v>
      </c>
      <c r="AB120" s="35"/>
      <c r="AC120" s="64">
        <f>SUM(車種別台数表24.12:車種別台数表26.1!AC120)</f>
        <v>0</v>
      </c>
      <c r="AD120" s="65"/>
      <c r="AE120" s="214"/>
    </row>
    <row r="121" spans="1:31" ht="15.75" customHeight="1">
      <c r="A121" s="209"/>
      <c r="B121" s="35" t="s">
        <v>414</v>
      </c>
      <c r="C121" s="64">
        <f>SUM(車種別台数表24.12:車種別台数表26.1!C121)</f>
        <v>60</v>
      </c>
      <c r="D121" s="35" t="s">
        <v>415</v>
      </c>
      <c r="E121" s="64">
        <f>SUM(車種別台数表24.12:車種別台数表26.1!E121)</f>
        <v>9</v>
      </c>
      <c r="F121" s="35"/>
      <c r="G121" s="64">
        <f>SUM(車種別台数表24.12:車種別台数表26.1!G121)</f>
        <v>0</v>
      </c>
      <c r="H121" s="35" t="s">
        <v>419</v>
      </c>
      <c r="I121" s="64">
        <f>SUM(車種別台数表24.12:車種別台数表26.1!I121)</f>
        <v>0</v>
      </c>
      <c r="J121" s="35"/>
      <c r="K121" s="64">
        <f>SUM(車種別台数表24.12:車種別台数表26.1!K121)</f>
        <v>0</v>
      </c>
      <c r="L121" s="35" t="s">
        <v>420</v>
      </c>
      <c r="M121" s="64">
        <f>SUM(車種別台数表24.12:車種別台数表26.1!M121)</f>
        <v>171</v>
      </c>
      <c r="N121" s="35" t="s">
        <v>416</v>
      </c>
      <c r="O121" s="64">
        <f>SUM(車種別台数表24.12:車種別台数表26.1!O121)</f>
        <v>53</v>
      </c>
      <c r="P121" s="35"/>
      <c r="Q121" s="64">
        <f>SUM(車種別台数表24.12:車種別台数表26.1!Q121)</f>
        <v>0</v>
      </c>
      <c r="R121" s="35" t="s">
        <v>333</v>
      </c>
      <c r="S121" s="64">
        <f>SUM(車種別台数表24.12:車種別台数表26.1!S121)</f>
        <v>59</v>
      </c>
      <c r="T121" s="35" t="s">
        <v>417</v>
      </c>
      <c r="U121" s="64">
        <f>SUM(車種別台数表24.12:車種別台数表26.1!U121)</f>
        <v>81</v>
      </c>
      <c r="V121" s="35" t="s">
        <v>341</v>
      </c>
      <c r="W121" s="64">
        <f>SUM(車種別台数表24.12:車種別台数表26.1!W121)</f>
        <v>119</v>
      </c>
      <c r="X121" s="35"/>
      <c r="Y121" s="64">
        <f>SUM(車種別台数表24.12:車種別台数表26.1!Y121)</f>
        <v>0</v>
      </c>
      <c r="AA121" s="64">
        <f>SUM(車種別台数表24.12:車種別台数表26.1!AA121)</f>
        <v>0</v>
      </c>
      <c r="AB121" s="35" t="s">
        <v>425</v>
      </c>
      <c r="AC121" s="64">
        <f>SUM(車種別台数表24.12:車種別台数表26.1!AC121)</f>
        <v>7</v>
      </c>
      <c r="AD121" s="65"/>
      <c r="AE121" s="210"/>
    </row>
    <row r="122" spans="1:31" ht="15.75" customHeight="1">
      <c r="A122" s="209"/>
      <c r="B122" s="35" t="s">
        <v>418</v>
      </c>
      <c r="C122" s="64">
        <f>SUM(車種別台数表24.12:車種別台数表26.1!C122)</f>
        <v>0</v>
      </c>
      <c r="D122" s="42" t="s">
        <v>469</v>
      </c>
      <c r="E122" s="64">
        <f>SUM(車種別台数表24.12:車種別台数表26.1!E122)</f>
        <v>34</v>
      </c>
      <c r="F122" s="35"/>
      <c r="G122" s="64">
        <f>SUM(車種別台数表24.12:車種別台数表26.1!G122)</f>
        <v>0</v>
      </c>
      <c r="H122" s="35" t="s">
        <v>371</v>
      </c>
      <c r="I122" s="64">
        <f>SUM(車種別台数表24.12:車種別台数表26.1!I122)</f>
        <v>329</v>
      </c>
      <c r="J122" s="35"/>
      <c r="K122" s="64">
        <f>SUM(車種別台数表24.12:車種別台数表26.1!K122)</f>
        <v>0</v>
      </c>
      <c r="L122" s="35"/>
      <c r="M122" s="64">
        <f>SUM(車種別台数表24.12:車種別台数表26.1!M122)</f>
        <v>0</v>
      </c>
      <c r="N122" s="35" t="s">
        <v>423</v>
      </c>
      <c r="O122" s="64">
        <f>SUM(車種別台数表24.12:車種別台数表26.1!O122)</f>
        <v>0</v>
      </c>
      <c r="P122" s="35"/>
      <c r="Q122" s="64">
        <f>SUM(車種別台数表24.12:車種別台数表26.1!Q122)</f>
        <v>0</v>
      </c>
      <c r="R122" s="35" t="s">
        <v>424</v>
      </c>
      <c r="S122" s="64">
        <f>SUM(車種別台数表24.12:車種別台数表26.1!S122)</f>
        <v>169</v>
      </c>
      <c r="T122" s="90" t="s">
        <v>421</v>
      </c>
      <c r="U122" s="64">
        <f>SUM(車種別台数表24.12:車種別台数表26.1!U122)</f>
        <v>93</v>
      </c>
      <c r="V122" s="35" t="s">
        <v>398</v>
      </c>
      <c r="W122" s="64">
        <f>SUM(車種別台数表24.12:車種別台数表26.1!W122)</f>
        <v>444</v>
      </c>
      <c r="X122" s="35"/>
      <c r="Y122" s="64">
        <f>SUM(車種別台数表24.12:車種別台数表26.1!Y122)</f>
        <v>0</v>
      </c>
      <c r="AA122" s="64">
        <f>SUM(車種別台数表24.12:車種別台数表26.1!AA122)</f>
        <v>0</v>
      </c>
      <c r="AB122" s="35" t="s">
        <v>384</v>
      </c>
      <c r="AC122" s="64">
        <f>SUM(車種別台数表24.12:車種別台数表26.1!AC122)</f>
        <v>10</v>
      </c>
      <c r="AD122" s="65"/>
      <c r="AE122" s="210"/>
    </row>
    <row r="123" spans="1:31" ht="15.75" customHeight="1">
      <c r="A123" s="209" t="s">
        <v>65</v>
      </c>
      <c r="B123" s="35" t="s">
        <v>422</v>
      </c>
      <c r="C123" s="64">
        <f>SUM(車種別台数表24.12:車種別台数表26.1!C123)</f>
        <v>133</v>
      </c>
      <c r="E123" s="64">
        <f>SUM(車種別台数表24.12:車種別台数表26.1!E123)</f>
        <v>0</v>
      </c>
      <c r="F123" s="35"/>
      <c r="G123" s="64">
        <f>SUM(車種別台数表24.12:車種別台数表26.1!G123)</f>
        <v>0</v>
      </c>
      <c r="H123" s="35" t="s">
        <v>427</v>
      </c>
      <c r="I123" s="64">
        <f>SUM(車種別台数表24.12:車種別台数表26.1!I123)</f>
        <v>608</v>
      </c>
      <c r="J123" s="35"/>
      <c r="K123" s="64">
        <f>SUM(車種別台数表24.12:車種別台数表26.1!K123)</f>
        <v>0</v>
      </c>
      <c r="M123" s="64">
        <f>SUM(車種別台数表24.12:車種別台数表26.1!M123)</f>
        <v>0</v>
      </c>
      <c r="N123" s="45"/>
      <c r="O123" s="36">
        <f>SUM(車種別台数表24.12:車種別台数表26.1!O123)</f>
        <v>0</v>
      </c>
      <c r="P123" s="35"/>
      <c r="Q123" s="64">
        <f>SUM(車種別台数表24.12:車種別台数表26.1!Q123)</f>
        <v>0</v>
      </c>
      <c r="R123" s="35" t="s">
        <v>334</v>
      </c>
      <c r="S123" s="64">
        <f>SUM(車種別台数表24.12:車種別台数表26.1!S123)</f>
        <v>184</v>
      </c>
      <c r="T123" s="35" t="s">
        <v>426</v>
      </c>
      <c r="U123" s="64">
        <f>SUM(車種別台数表24.12:車種別台数表26.1!U123)</f>
        <v>152</v>
      </c>
      <c r="V123" s="36" t="s">
        <v>331</v>
      </c>
      <c r="W123" s="64">
        <f>SUM(車種別台数表24.12:車種別台数表26.1!W123)</f>
        <v>42</v>
      </c>
      <c r="X123" s="35"/>
      <c r="Y123" s="64">
        <f>SUM(車種別台数表24.12:車種別台数表26.1!Y123)</f>
        <v>0</v>
      </c>
      <c r="AA123" s="64">
        <f>SUM(車種別台数表24.12:車種別台数表26.1!AA123)</f>
        <v>0</v>
      </c>
      <c r="AB123" s="35" t="s">
        <v>395</v>
      </c>
      <c r="AC123" s="64">
        <f>SUM(車種別台数表24.12:車種別台数表26.1!AC123)</f>
        <v>0</v>
      </c>
      <c r="AD123" s="65"/>
      <c r="AE123" s="210" t="s">
        <v>65</v>
      </c>
    </row>
    <row r="124" spans="1:31" ht="15.75" customHeight="1">
      <c r="A124" s="209"/>
      <c r="B124" s="35"/>
      <c r="C124" s="64">
        <f>SUM(車種別台数表24.12:車種別台数表26.1!C124)</f>
        <v>0</v>
      </c>
      <c r="D124" s="35"/>
      <c r="E124" s="64">
        <f>SUM(車種別台数表24.12:車種別台数表26.1!E124)</f>
        <v>0</v>
      </c>
      <c r="F124" s="35"/>
      <c r="G124" s="64">
        <f>SUM(車種別台数表24.12:車種別台数表26.1!G124)</f>
        <v>0</v>
      </c>
      <c r="H124" s="35"/>
      <c r="I124" s="64">
        <f>SUM(車種別台数表24.12:車種別台数表26.1!I124)</f>
        <v>0</v>
      </c>
      <c r="J124" s="35"/>
      <c r="K124" s="64">
        <f>SUM(車種別台数表24.12:車種別台数表26.1!K124)</f>
        <v>0</v>
      </c>
      <c r="L124" s="35"/>
      <c r="M124" s="64">
        <f>SUM(車種別台数表24.12:車種別台数表26.1!M124)</f>
        <v>0</v>
      </c>
      <c r="O124" s="64">
        <f>SUM(車種別台数表24.12:車種別台数表26.1!O124)</f>
        <v>0</v>
      </c>
      <c r="P124" s="35"/>
      <c r="Q124" s="64">
        <f>SUM(車種別台数表24.12:車種別台数表26.1!Q124)</f>
        <v>0</v>
      </c>
      <c r="R124" s="35" t="s">
        <v>428</v>
      </c>
      <c r="S124" s="64">
        <f>SUM(車種別台数表24.12:車種別台数表26.1!S124)</f>
        <v>13</v>
      </c>
      <c r="T124" s="36" t="s">
        <v>345</v>
      </c>
      <c r="U124" s="64">
        <f>SUM(車種別台数表24.12:車種別台数表26.1!U124)</f>
        <v>281</v>
      </c>
      <c r="V124" s="45" t="s">
        <v>316</v>
      </c>
      <c r="W124" s="64">
        <f>SUM(車種別台数表24.12:車種別台数表26.1!W124)</f>
        <v>760</v>
      </c>
      <c r="X124" s="35"/>
      <c r="Y124" s="64">
        <f>SUM(車種別台数表24.12:車種別台数表26.1!Y124)</f>
        <v>0</v>
      </c>
      <c r="AA124" s="64">
        <f>SUM(車種別台数表24.12:車種別台数表26.1!AA124)</f>
        <v>0</v>
      </c>
      <c r="AB124" s="35" t="s">
        <v>497</v>
      </c>
      <c r="AC124" s="64">
        <f>SUM(車種別台数表24.12:車種別台数表26.1!AC124)</f>
        <v>0</v>
      </c>
      <c r="AD124" s="65"/>
      <c r="AE124" s="210"/>
    </row>
    <row r="125" spans="1:31" ht="15.75" customHeight="1">
      <c r="A125" s="209" t="s">
        <v>66</v>
      </c>
      <c r="C125" s="64">
        <f>SUM(車種別台数表24.12:車種別台数表26.1!C125)</f>
        <v>0</v>
      </c>
      <c r="D125" s="35"/>
      <c r="E125" s="64">
        <f>SUM(車種別台数表24.12:車種別台数表26.1!E125)</f>
        <v>0</v>
      </c>
      <c r="F125" s="35"/>
      <c r="G125" s="64">
        <f>SUM(車種別台数表24.12:車種別台数表26.1!G125)</f>
        <v>0</v>
      </c>
      <c r="H125" s="35"/>
      <c r="I125" s="64">
        <f>SUM(車種別台数表24.12:車種別台数表26.1!I125)</f>
        <v>0</v>
      </c>
      <c r="J125" s="35"/>
      <c r="K125" s="64">
        <f>SUM(車種別台数表24.12:車種別台数表26.1!K125)</f>
        <v>0</v>
      </c>
      <c r="L125" s="43"/>
      <c r="M125" s="64">
        <f>SUM(車種別台数表24.12:車種別台数表26.1!M125)</f>
        <v>0</v>
      </c>
      <c r="N125" s="35"/>
      <c r="O125" s="64">
        <f>SUM(車種別台数表24.12:車種別台数表26.1!O125)</f>
        <v>0</v>
      </c>
      <c r="P125" s="35"/>
      <c r="Q125" s="64">
        <f>SUM(車種別台数表24.12:車種別台数表26.1!Q125)</f>
        <v>0</v>
      </c>
      <c r="R125" s="42" t="s">
        <v>20</v>
      </c>
      <c r="S125" s="64">
        <f>SUM(車種別台数表24.12:車種別台数表26.1!S125)</f>
        <v>0</v>
      </c>
      <c r="T125" s="36" t="s">
        <v>429</v>
      </c>
      <c r="U125" s="64">
        <f>SUM(車種別台数表24.12:車種別台数表26.1!U125)</f>
        <v>140</v>
      </c>
      <c r="V125" s="35" t="s">
        <v>444</v>
      </c>
      <c r="W125" s="64">
        <f>SUM(車種別台数表24.12:車種別台数表26.1!W125)</f>
        <v>1</v>
      </c>
      <c r="X125" s="35"/>
      <c r="Y125" s="64">
        <f>SUM(車種別台数表24.12:車種別台数表26.1!Y125)</f>
        <v>0</v>
      </c>
      <c r="AA125" s="64">
        <f>SUM(車種別台数表24.12:車種別台数表26.1!AA125)</f>
        <v>0</v>
      </c>
      <c r="AB125" s="35"/>
      <c r="AC125" s="64">
        <f>SUM(車種別台数表24.12:車種別台数表26.1!AC125)</f>
        <v>3</v>
      </c>
      <c r="AD125" s="65"/>
      <c r="AE125" s="210" t="s">
        <v>66</v>
      </c>
    </row>
    <row r="126" spans="1:31" ht="15.75" customHeight="1">
      <c r="A126" s="209"/>
      <c r="C126" s="64">
        <f>SUM(車種別台数表24.12:車種別台数表26.1!C126)</f>
        <v>0</v>
      </c>
      <c r="D126" s="35"/>
      <c r="E126" s="64">
        <f>SUM(車種別台数表24.12:車種別台数表26.1!E126)</f>
        <v>0</v>
      </c>
      <c r="F126" s="35"/>
      <c r="G126" s="64">
        <f>SUM(車種別台数表24.12:車種別台数表26.1!G126)</f>
        <v>0</v>
      </c>
      <c r="H126" s="35"/>
      <c r="I126" s="64">
        <f>SUM(車種別台数表24.12:車種別台数表26.1!I126)</f>
        <v>0</v>
      </c>
      <c r="J126" s="35"/>
      <c r="K126" s="64">
        <f>SUM(車種別台数表24.12:車種別台数表26.1!K126)</f>
        <v>0</v>
      </c>
      <c r="L126" s="35"/>
      <c r="M126" s="64">
        <f>SUM(車種別台数表24.12:車種別台数表26.1!M126)</f>
        <v>0</v>
      </c>
      <c r="N126" s="35"/>
      <c r="O126" s="64">
        <f>SUM(車種別台数表24.12:車種別台数表26.1!O126)</f>
        <v>0</v>
      </c>
      <c r="P126" s="35"/>
      <c r="Q126" s="64">
        <f>SUM(車種別台数表24.12:車種別台数表26.1!Q126)</f>
        <v>0</v>
      </c>
      <c r="R126" s="35"/>
      <c r="S126" s="64">
        <f>SUM(車種別台数表24.12:車種別台数表26.1!S126)</f>
        <v>0</v>
      </c>
      <c r="T126" s="35" t="s">
        <v>430</v>
      </c>
      <c r="U126" s="64">
        <f>SUM(車種別台数表24.12:車種別台数表26.1!U126)</f>
        <v>0</v>
      </c>
      <c r="V126" s="35" t="s">
        <v>431</v>
      </c>
      <c r="W126" s="64">
        <f>SUM(車種別台数表24.12:車種別台数表26.1!W126)</f>
        <v>1</v>
      </c>
      <c r="X126" s="35"/>
      <c r="Y126" s="64">
        <f>SUM(車種別台数表24.12:車種別台数表26.1!Y126)</f>
        <v>0</v>
      </c>
      <c r="AA126" s="64">
        <f>SUM(車種別台数表24.12:車種別台数表26.1!AA126)</f>
        <v>0</v>
      </c>
      <c r="AB126" s="35"/>
      <c r="AC126" s="64">
        <f>SUM(車種別台数表24.12:車種別台数表26.1!AC126)</f>
        <v>0</v>
      </c>
      <c r="AD126" s="65"/>
      <c r="AE126" s="210"/>
    </row>
    <row r="127" spans="1:31" ht="15.75" customHeight="1">
      <c r="A127" s="209" t="s">
        <v>78</v>
      </c>
      <c r="B127" s="35"/>
      <c r="C127" s="64">
        <f>SUM(車種別台数表24.12:車種別台数表26.1!C127)</f>
        <v>0</v>
      </c>
      <c r="D127" s="35"/>
      <c r="E127" s="64">
        <f>SUM(車種別台数表24.12:車種別台数表26.1!E127)</f>
        <v>0</v>
      </c>
      <c r="F127" s="35"/>
      <c r="G127" s="64">
        <f>SUM(車種別台数表24.12:車種別台数表26.1!G127)</f>
        <v>0</v>
      </c>
      <c r="I127" s="64">
        <f>SUM(車種別台数表24.12:車種別台数表26.1!I127)</f>
        <v>0</v>
      </c>
      <c r="J127" s="35"/>
      <c r="K127" s="64">
        <f>SUM(車種別台数表24.12:車種別台数表26.1!K127)</f>
        <v>0</v>
      </c>
      <c r="L127" s="35"/>
      <c r="M127" s="64">
        <f>SUM(車種別台数表24.12:車種別台数表26.1!M127)</f>
        <v>0</v>
      </c>
      <c r="N127" s="35"/>
      <c r="O127" s="64">
        <f>SUM(車種別台数表24.12:車種別台数表26.1!O127)</f>
        <v>0</v>
      </c>
      <c r="P127" s="35"/>
      <c r="Q127" s="64">
        <f>SUM(車種別台数表24.12:車種別台数表26.1!Q127)</f>
        <v>0</v>
      </c>
      <c r="R127" s="35"/>
      <c r="S127" s="64">
        <f>SUM(車種別台数表24.12:車種別台数表26.1!S127)</f>
        <v>0</v>
      </c>
      <c r="T127" s="36"/>
      <c r="U127" s="64">
        <f>SUM(車種別台数表24.12:車種別台数表26.1!U127)</f>
        <v>0</v>
      </c>
      <c r="V127" s="35" t="s">
        <v>410</v>
      </c>
      <c r="W127" s="64">
        <f>SUM(車種別台数表24.12:車種別台数表26.1!W127)</f>
        <v>378</v>
      </c>
      <c r="X127" s="35"/>
      <c r="Y127" s="64">
        <f>SUM(車種別台数表24.12:車種別台数表26.1!Y127)</f>
        <v>0</v>
      </c>
      <c r="AA127" s="64">
        <f>SUM(車種別台数表24.12:車種別台数表26.1!AA127)</f>
        <v>0</v>
      </c>
      <c r="AC127" s="64">
        <f>SUM(車種別台数表24.12:車種別台数表26.1!AC127)</f>
        <v>0</v>
      </c>
      <c r="AD127" s="65"/>
      <c r="AE127" s="210" t="s">
        <v>78</v>
      </c>
    </row>
    <row r="128" spans="1:31" ht="15.75" customHeight="1">
      <c r="A128" s="209"/>
      <c r="B128" s="35"/>
      <c r="C128" s="64">
        <f>SUM(車種別台数表24.12:車種別台数表26.1!C128)</f>
        <v>0</v>
      </c>
      <c r="D128" s="35"/>
      <c r="E128" s="64">
        <f>SUM(車種別台数表24.12:車種別台数表26.1!E128)</f>
        <v>0</v>
      </c>
      <c r="F128" s="35"/>
      <c r="G128" s="64">
        <f>SUM(車種別台数表24.12:車種別台数表26.1!G128)</f>
        <v>0</v>
      </c>
      <c r="H128" s="35"/>
      <c r="I128" s="64">
        <f>SUM(車種別台数表24.12:車種別台数表26.1!I128)</f>
        <v>0</v>
      </c>
      <c r="J128" s="35"/>
      <c r="K128" s="64">
        <f>SUM(車種別台数表24.12:車種別台数表26.1!K128)</f>
        <v>0</v>
      </c>
      <c r="L128" s="35"/>
      <c r="M128" s="64">
        <f>SUM(車種別台数表24.12:車種別台数表26.1!M128)</f>
        <v>0</v>
      </c>
      <c r="N128" s="35"/>
      <c r="O128" s="64">
        <f>SUM(車種別台数表24.12:車種別台数表26.1!O128)</f>
        <v>0</v>
      </c>
      <c r="P128" s="35"/>
      <c r="Q128" s="64">
        <f>SUM(車種別台数表24.12:車種別台数表26.1!Q128)</f>
        <v>0</v>
      </c>
      <c r="R128" s="35"/>
      <c r="S128" s="64">
        <f>SUM(車種別台数表24.12:車種別台数表26.1!S128)</f>
        <v>0</v>
      </c>
      <c r="T128" s="35"/>
      <c r="U128" s="64">
        <f>SUM(車種別台数表24.12:車種別台数表26.1!U128)</f>
        <v>0</v>
      </c>
      <c r="V128" s="35" t="s">
        <v>433</v>
      </c>
      <c r="W128" s="64">
        <f>SUM(車種別台数表24.12:車種別台数表26.1!W128)</f>
        <v>540</v>
      </c>
      <c r="X128" s="35"/>
      <c r="Y128" s="64">
        <f>SUM(車種別台数表24.12:車種別台数表26.1!Y128)</f>
        <v>0</v>
      </c>
      <c r="AA128" s="64">
        <f>SUM(車種別台数表24.12:車種別台数表26.1!AA128)</f>
        <v>0</v>
      </c>
      <c r="AC128" s="64">
        <f>SUM(車種別台数表24.12:車種別台数表26.1!AC128)</f>
        <v>0</v>
      </c>
      <c r="AD128" s="65"/>
      <c r="AE128" s="210"/>
    </row>
    <row r="129" spans="1:32" ht="15.75" customHeight="1">
      <c r="A129" s="209" t="s">
        <v>81</v>
      </c>
      <c r="B129" s="35"/>
      <c r="C129" s="64">
        <f>SUM(車種別台数表24.12:車種別台数表26.1!C129)</f>
        <v>0</v>
      </c>
      <c r="D129" s="35"/>
      <c r="E129" s="64">
        <f>SUM(車種別台数表24.12:車種別台数表26.1!E129)</f>
        <v>0</v>
      </c>
      <c r="F129" s="35"/>
      <c r="G129" s="64">
        <f>SUM(車種別台数表24.12:車種別台数表26.1!G129)</f>
        <v>0</v>
      </c>
      <c r="H129" s="35"/>
      <c r="I129" s="64">
        <f>SUM(車種別台数表24.12:車種別台数表26.1!I129)</f>
        <v>0</v>
      </c>
      <c r="J129" s="35"/>
      <c r="K129" s="64">
        <f>SUM(車種別台数表24.12:車種別台数表26.1!K129)</f>
        <v>0</v>
      </c>
      <c r="L129" s="35"/>
      <c r="M129" s="64">
        <f>SUM(車種別台数表24.12:車種別台数表26.1!M129)</f>
        <v>0</v>
      </c>
      <c r="N129" s="35"/>
      <c r="O129" s="64">
        <f>SUM(車種別台数表24.12:車種別台数表26.1!O129)</f>
        <v>0</v>
      </c>
      <c r="P129" s="35"/>
      <c r="Q129" s="64">
        <f>SUM(車種別台数表24.12:車種別台数表26.1!Q129)</f>
        <v>0</v>
      </c>
      <c r="R129" s="35"/>
      <c r="S129" s="64">
        <f>SUM(車種別台数表24.12:車種別台数表26.1!S129)</f>
        <v>0</v>
      </c>
      <c r="T129" s="35"/>
      <c r="U129" s="64">
        <f>SUM(車種別台数表24.12:車種別台数表26.1!U129)</f>
        <v>0</v>
      </c>
      <c r="V129" s="35" t="s">
        <v>432</v>
      </c>
      <c r="W129" s="64">
        <f>SUM(車種別台数表24.12:車種別台数表26.1!W129)</f>
        <v>401</v>
      </c>
      <c r="X129" s="35"/>
      <c r="Y129" s="64">
        <f>SUM(車種別台数表24.12:車種別台数表26.1!Y129)</f>
        <v>0</v>
      </c>
      <c r="AA129" s="64">
        <f>SUM(車種別台数表24.12:車種別台数表26.1!AA129)</f>
        <v>0</v>
      </c>
      <c r="AB129" s="35"/>
      <c r="AC129" s="64">
        <f>SUM(車種別台数表24.12:車種別台数表26.1!AC129)</f>
        <v>0</v>
      </c>
      <c r="AD129" s="65"/>
      <c r="AE129" s="210" t="s">
        <v>81</v>
      </c>
    </row>
    <row r="130" spans="1:32" ht="15.75" customHeight="1">
      <c r="A130" s="209"/>
      <c r="B130" s="35"/>
      <c r="C130" s="64">
        <f>SUM(車種別台数表24.12:車種別台数表26.1!C130)</f>
        <v>0</v>
      </c>
      <c r="D130" s="35"/>
      <c r="E130" s="64">
        <f>SUM(車種別台数表24.12:車種別台数表26.1!E130)</f>
        <v>0</v>
      </c>
      <c r="F130" s="35"/>
      <c r="G130" s="64">
        <f>SUM(車種別台数表24.12:車種別台数表26.1!G130)</f>
        <v>0</v>
      </c>
      <c r="H130" s="35"/>
      <c r="I130" s="64">
        <f>SUM(車種別台数表24.12:車種別台数表26.1!I130)</f>
        <v>0</v>
      </c>
      <c r="J130" s="35"/>
      <c r="K130" s="64">
        <f>SUM(車種別台数表24.12:車種別台数表26.1!K130)</f>
        <v>0</v>
      </c>
      <c r="L130" s="35"/>
      <c r="M130" s="64">
        <f>SUM(車種別台数表24.12:車種別台数表26.1!M130)</f>
        <v>0</v>
      </c>
      <c r="N130" s="35"/>
      <c r="O130" s="64">
        <f>SUM(車種別台数表24.12:車種別台数表26.1!O130)</f>
        <v>0</v>
      </c>
      <c r="P130" s="35"/>
      <c r="Q130" s="64">
        <f>SUM(車種別台数表24.12:車種別台数表26.1!Q130)</f>
        <v>0</v>
      </c>
      <c r="R130" s="35"/>
      <c r="S130" s="64">
        <f>SUM(車種別台数表24.12:車種別台数表26.1!S130)</f>
        <v>0</v>
      </c>
      <c r="T130" s="35"/>
      <c r="U130" s="64">
        <f>SUM(車種別台数表24.12:車種別台数表26.1!U130)</f>
        <v>0</v>
      </c>
      <c r="V130" s="35"/>
      <c r="W130" s="64">
        <f>SUM(車種別台数表24.12:車種別台数表26.1!W130)</f>
        <v>0</v>
      </c>
      <c r="X130" s="35"/>
      <c r="Y130" s="64">
        <f>SUM(車種別台数表24.12:車種別台数表26.1!Y130)</f>
        <v>0</v>
      </c>
      <c r="AA130" s="64">
        <f>SUM(車種別台数表24.12:車種別台数表26.1!AA130)</f>
        <v>0</v>
      </c>
      <c r="AB130" s="35"/>
      <c r="AC130" s="64">
        <f>SUM(車種別台数表24.12:車種別台数表26.1!AC130)</f>
        <v>0</v>
      </c>
      <c r="AD130" s="65"/>
      <c r="AE130" s="210"/>
    </row>
    <row r="131" spans="1:32" ht="15.75" customHeight="1">
      <c r="A131" s="209" t="s">
        <v>110</v>
      </c>
      <c r="B131" s="35"/>
      <c r="C131" s="64">
        <f>SUM(車種別台数表24.12:車種別台数表26.1!C131)</f>
        <v>0</v>
      </c>
      <c r="D131" s="35"/>
      <c r="E131" s="64">
        <f>SUM(車種別台数表24.12:車種別台数表26.1!E131)</f>
        <v>0</v>
      </c>
      <c r="F131" s="35"/>
      <c r="G131" s="64">
        <f>SUM(車種別台数表24.12:車種別台数表26.1!G131)</f>
        <v>0</v>
      </c>
      <c r="H131" s="35"/>
      <c r="I131" s="64">
        <f>SUM(車種別台数表24.12:車種別台数表26.1!I131)</f>
        <v>0</v>
      </c>
      <c r="J131" s="35"/>
      <c r="K131" s="64">
        <f>SUM(車種別台数表24.12:車種別台数表26.1!K131)</f>
        <v>0</v>
      </c>
      <c r="L131" s="35"/>
      <c r="M131" s="64">
        <f>SUM(車種別台数表24.12:車種別台数表26.1!M131)</f>
        <v>0</v>
      </c>
      <c r="N131" s="35"/>
      <c r="O131" s="64">
        <f>SUM(車種別台数表24.12:車種別台数表26.1!O131)</f>
        <v>0</v>
      </c>
      <c r="P131" s="35"/>
      <c r="Q131" s="64">
        <f>SUM(車種別台数表24.12:車種別台数表26.1!Q131)</f>
        <v>0</v>
      </c>
      <c r="S131" s="64">
        <f>SUM(車種別台数表24.12:車種別台数表26.1!S131)</f>
        <v>0</v>
      </c>
      <c r="T131" s="35"/>
      <c r="U131" s="64">
        <f>SUM(車種別台数表24.12:車種別台数表26.1!U131)</f>
        <v>0</v>
      </c>
      <c r="V131" s="35"/>
      <c r="W131" s="64">
        <f>SUM(車種別台数表24.12:車種別台数表26.1!W131)</f>
        <v>0</v>
      </c>
      <c r="X131" s="35"/>
      <c r="Y131" s="64">
        <f>SUM(車種別台数表24.12:車種別台数表26.1!Y131)</f>
        <v>0</v>
      </c>
      <c r="AA131" s="64">
        <f>SUM(車種別台数表24.12:車種別台数表26.1!AA131)</f>
        <v>0</v>
      </c>
      <c r="AB131" s="35"/>
      <c r="AC131" s="64">
        <f>SUM(車種別台数表24.12:車種別台数表26.1!AC131)</f>
        <v>0</v>
      </c>
      <c r="AD131" s="65"/>
      <c r="AE131" s="210" t="s">
        <v>110</v>
      </c>
    </row>
    <row r="132" spans="1:32" ht="15.75" customHeight="1">
      <c r="A132" s="209"/>
      <c r="B132" s="35"/>
      <c r="C132" s="64">
        <f>SUM(車種別台数表24.12:車種別台数表26.1!C132)</f>
        <v>0</v>
      </c>
      <c r="D132" s="35"/>
      <c r="E132" s="64">
        <f>SUM(車種別台数表24.12:車種別台数表26.1!E132)</f>
        <v>0</v>
      </c>
      <c r="F132" s="35"/>
      <c r="G132" s="64">
        <f>SUM(車種別台数表24.12:車種別台数表26.1!G132)</f>
        <v>0</v>
      </c>
      <c r="H132" s="35"/>
      <c r="I132" s="64">
        <f>SUM(車種別台数表24.12:車種別台数表26.1!I132)</f>
        <v>0</v>
      </c>
      <c r="J132" s="35"/>
      <c r="K132" s="64">
        <f>SUM(車種別台数表24.12:車種別台数表26.1!K132)</f>
        <v>0</v>
      </c>
      <c r="L132" s="35"/>
      <c r="M132" s="64">
        <f>SUM(車種別台数表24.12:車種別台数表26.1!M132)</f>
        <v>0</v>
      </c>
      <c r="N132" s="35"/>
      <c r="O132" s="64">
        <f>SUM(車種別台数表24.12:車種別台数表26.1!O132)</f>
        <v>0</v>
      </c>
      <c r="P132" s="35"/>
      <c r="Q132" s="64">
        <f>SUM(車種別台数表24.12:車種別台数表26.1!Q132)</f>
        <v>0</v>
      </c>
      <c r="R132" s="35"/>
      <c r="S132" s="64">
        <f>SUM(車種別台数表24.12:車種別台数表26.1!S132)</f>
        <v>0</v>
      </c>
      <c r="T132" s="35"/>
      <c r="U132" s="64">
        <f>SUM(車種別台数表24.12:車種別台数表26.1!U132)</f>
        <v>0</v>
      </c>
      <c r="V132" s="35"/>
      <c r="W132" s="64">
        <f>SUM(車種別台数表24.12:車種別台数表26.1!W132)</f>
        <v>0</v>
      </c>
      <c r="X132" s="35"/>
      <c r="Y132" s="64">
        <f>SUM(車種別台数表24.12:車種別台数表26.1!Y132)</f>
        <v>0</v>
      </c>
      <c r="AA132" s="64">
        <f>SUM(車種別台数表24.12:車種別台数表26.1!AA132)</f>
        <v>0</v>
      </c>
      <c r="AC132" s="64">
        <f>SUM(車種別台数表24.12:車種別台数表26.1!AC132)</f>
        <v>0</v>
      </c>
      <c r="AD132" s="65"/>
      <c r="AE132" s="210"/>
    </row>
    <row r="133" spans="1:32" ht="15.75" customHeight="1">
      <c r="A133" s="209" t="s">
        <v>112</v>
      </c>
      <c r="B133" s="35"/>
      <c r="C133" s="64">
        <f>SUM(車種別台数表24.12:車種別台数表26.1!C133)</f>
        <v>0</v>
      </c>
      <c r="D133" s="35"/>
      <c r="E133" s="64">
        <f>SUM(車種別台数表24.12:車種別台数表26.1!E133)</f>
        <v>0</v>
      </c>
      <c r="F133" s="35"/>
      <c r="G133" s="64">
        <f>SUM(車種別台数表24.12:車種別台数表26.1!G133)</f>
        <v>0</v>
      </c>
      <c r="H133" s="35"/>
      <c r="I133" s="64">
        <f>SUM(車種別台数表24.12:車種別台数表26.1!I133)</f>
        <v>0</v>
      </c>
      <c r="J133" s="35"/>
      <c r="K133" s="64">
        <f>SUM(車種別台数表24.12:車種別台数表26.1!K133)</f>
        <v>0</v>
      </c>
      <c r="L133" s="35"/>
      <c r="M133" s="64">
        <f>SUM(車種別台数表24.12:車種別台数表26.1!M133)</f>
        <v>0</v>
      </c>
      <c r="N133" s="35"/>
      <c r="O133" s="64">
        <f>SUM(車種別台数表24.12:車種別台数表26.1!O133)</f>
        <v>0</v>
      </c>
      <c r="P133" s="35"/>
      <c r="Q133" s="64">
        <f>SUM(車種別台数表24.12:車種別台数表26.1!Q133)</f>
        <v>0</v>
      </c>
      <c r="R133" s="35"/>
      <c r="S133" s="64">
        <f>SUM(車種別台数表24.12:車種別台数表26.1!S133)</f>
        <v>0</v>
      </c>
      <c r="T133" s="35"/>
      <c r="U133" s="64">
        <f>SUM(車種別台数表24.12:車種別台数表26.1!U133)</f>
        <v>0</v>
      </c>
      <c r="V133" s="35"/>
      <c r="W133" s="64">
        <f>SUM(車種別台数表24.12:車種別台数表26.1!W133)</f>
        <v>0</v>
      </c>
      <c r="X133" s="35"/>
      <c r="Y133" s="64">
        <f>SUM(車種別台数表24.12:車種別台数表26.1!Y133)</f>
        <v>0</v>
      </c>
      <c r="AA133" s="64">
        <f>SUM(車種別台数表24.12:車種別台数表26.1!AA133)</f>
        <v>0</v>
      </c>
      <c r="AB133" s="35"/>
      <c r="AC133" s="64">
        <f>SUM(車種別台数表24.12:車種別台数表26.1!AC133)</f>
        <v>0</v>
      </c>
      <c r="AD133" s="65"/>
      <c r="AE133" s="210" t="s">
        <v>112</v>
      </c>
    </row>
    <row r="134" spans="1:32" ht="15.75" customHeight="1">
      <c r="A134" s="213"/>
      <c r="B134" s="35"/>
      <c r="C134" s="64">
        <f>SUM(車種別台数表24.12:車種別台数表26.1!C134)</f>
        <v>0</v>
      </c>
      <c r="D134" s="35"/>
      <c r="E134" s="64">
        <f>SUM(車種別台数表24.12:車種別台数表26.1!E134)</f>
        <v>0</v>
      </c>
      <c r="F134" s="35"/>
      <c r="G134" s="64">
        <f>SUM(車種別台数表24.12:車種別台数表26.1!G134)</f>
        <v>0</v>
      </c>
      <c r="H134" s="35"/>
      <c r="I134" s="64">
        <f>SUM(車種別台数表24.12:車種別台数表26.1!I134)</f>
        <v>0</v>
      </c>
      <c r="J134" s="35"/>
      <c r="K134" s="64">
        <f>SUM(車種別台数表24.12:車種別台数表26.1!K134)</f>
        <v>0</v>
      </c>
      <c r="L134" s="35"/>
      <c r="M134" s="64">
        <f>SUM(車種別台数表24.12:車種別台数表26.1!M134)</f>
        <v>0</v>
      </c>
      <c r="N134" s="35"/>
      <c r="O134" s="64">
        <f>SUM(車種別台数表24.12:車種別台数表26.1!O134)</f>
        <v>0</v>
      </c>
      <c r="P134" s="35"/>
      <c r="Q134" s="64">
        <f>SUM(車種別台数表24.12:車種別台数表26.1!Q134)</f>
        <v>0</v>
      </c>
      <c r="R134" s="35"/>
      <c r="S134" s="64">
        <f>SUM(車種別台数表24.12:車種別台数表26.1!S134)</f>
        <v>0</v>
      </c>
      <c r="T134" s="35"/>
      <c r="U134" s="64">
        <f>SUM(車種別台数表24.12:車種別台数表26.1!U134)</f>
        <v>0</v>
      </c>
      <c r="V134" s="35"/>
      <c r="W134" s="64">
        <f>SUM(車種別台数表24.12:車種別台数表26.1!W134)</f>
        <v>0</v>
      </c>
      <c r="X134" s="35"/>
      <c r="Y134" s="64">
        <f>SUM(車種別台数表24.12:車種別台数表26.1!Y134)</f>
        <v>0</v>
      </c>
      <c r="AA134" s="64">
        <f>SUM(車種別台数表24.12:車種別台数表26.1!AA134)</f>
        <v>0</v>
      </c>
      <c r="AB134" s="35"/>
      <c r="AC134" s="64">
        <f>SUM(車種別台数表24.12:車種別台数表26.1!AC134)</f>
        <v>0</v>
      </c>
      <c r="AD134" s="65"/>
      <c r="AE134" s="214"/>
    </row>
    <row r="135" spans="1:32" ht="15.75" customHeight="1">
      <c r="A135" s="213"/>
      <c r="B135" s="35"/>
      <c r="C135" s="64">
        <f>SUM(車種別台数表24.12:車種別台数表26.1!C135)</f>
        <v>0</v>
      </c>
      <c r="D135" s="35"/>
      <c r="E135" s="64">
        <f>SUM(車種別台数表24.12:車種別台数表26.1!E135)</f>
        <v>0</v>
      </c>
      <c r="F135" s="35"/>
      <c r="G135" s="64">
        <f>SUM(車種別台数表24.12:車種別台数表26.1!G135)</f>
        <v>0</v>
      </c>
      <c r="H135" s="35"/>
      <c r="I135" s="64">
        <f>SUM(車種別台数表24.12:車種別台数表26.1!I135)</f>
        <v>0</v>
      </c>
      <c r="J135" s="35"/>
      <c r="K135" s="64">
        <f>SUM(車種別台数表24.12:車種別台数表26.1!K135)</f>
        <v>0</v>
      </c>
      <c r="L135" s="35"/>
      <c r="M135" s="64">
        <f>SUM(車種別台数表24.12:車種別台数表26.1!M135)</f>
        <v>0</v>
      </c>
      <c r="N135" s="35"/>
      <c r="O135" s="64">
        <f>SUM(車種別台数表24.12:車種別台数表26.1!O135)</f>
        <v>0</v>
      </c>
      <c r="P135" s="35"/>
      <c r="Q135" s="64">
        <f>SUM(車種別台数表24.12:車種別台数表26.1!Q135)</f>
        <v>0</v>
      </c>
      <c r="R135" s="35"/>
      <c r="S135" s="64">
        <f>SUM(車種別台数表24.12:車種別台数表26.1!S135)</f>
        <v>0</v>
      </c>
      <c r="T135" s="35"/>
      <c r="U135" s="64">
        <f>SUM(車種別台数表24.12:車種別台数表26.1!U135)</f>
        <v>0</v>
      </c>
      <c r="V135" s="35"/>
      <c r="W135" s="91">
        <f>SUM(車種別台数表24.12:車種別台数表26.1!W135)</f>
        <v>0</v>
      </c>
      <c r="X135" s="35"/>
      <c r="Y135" s="64">
        <f>SUM(車種別台数表24.12:車種別台数表26.1!Y135)</f>
        <v>0</v>
      </c>
      <c r="AA135" s="64">
        <f>SUM(車種別台数表24.12:車種別台数表26.1!AA135)</f>
        <v>0</v>
      </c>
      <c r="AB135" s="35"/>
      <c r="AC135" s="64">
        <f>SUM(車種別台数表24.12:車種別台数表26.1!AC135)</f>
        <v>0</v>
      </c>
      <c r="AD135" s="65"/>
      <c r="AE135" s="214"/>
    </row>
    <row r="136" spans="1:32" ht="15.75" customHeight="1">
      <c r="A136" s="213"/>
      <c r="B136" s="35"/>
      <c r="C136" s="64">
        <f>SUM(車種別台数表24.12:車種別台数表26.1!C136)</f>
        <v>0</v>
      </c>
      <c r="D136" s="35"/>
      <c r="E136" s="64">
        <f>SUM(車種別台数表24.12:車種別台数表26.1!E136)</f>
        <v>0</v>
      </c>
      <c r="F136" s="35"/>
      <c r="G136" s="64">
        <f>SUM(車種別台数表24.12:車種別台数表26.1!G136)</f>
        <v>0</v>
      </c>
      <c r="H136" s="35"/>
      <c r="I136" s="64">
        <f>SUM(車種別台数表24.12:車種別台数表26.1!I136)</f>
        <v>0</v>
      </c>
      <c r="J136" s="35"/>
      <c r="K136" s="64">
        <f>SUM(車種別台数表24.12:車種別台数表26.1!K136)</f>
        <v>0</v>
      </c>
      <c r="L136" s="35"/>
      <c r="M136" s="64">
        <f>SUM(車種別台数表24.12:車種別台数表26.1!M136)</f>
        <v>0</v>
      </c>
      <c r="N136" s="35"/>
      <c r="O136" s="64">
        <f>SUM(車種別台数表24.12:車種別台数表26.1!O136)</f>
        <v>0</v>
      </c>
      <c r="P136" s="35"/>
      <c r="Q136" s="64">
        <f>SUM(車種別台数表24.12:車種別台数表26.1!Q136)</f>
        <v>0</v>
      </c>
      <c r="R136" s="35"/>
      <c r="S136" s="64">
        <f>SUM(車種別台数表24.12:車種別台数表26.1!S136)</f>
        <v>0</v>
      </c>
      <c r="T136" s="35"/>
      <c r="U136" s="64">
        <f>SUM(車種別台数表24.12:車種別台数表26.1!U136)</f>
        <v>0</v>
      </c>
      <c r="V136" s="35"/>
      <c r="W136" s="64">
        <f>SUM(車種別台数表24.12:車種別台数表26.1!W136)</f>
        <v>0</v>
      </c>
      <c r="X136" s="35"/>
      <c r="Y136" s="64">
        <f>SUM(車種別台数表24.12:車種別台数表26.1!Y136)</f>
        <v>0</v>
      </c>
      <c r="AA136" s="64">
        <f>SUM(車種別台数表24.12:車種別台数表26.1!AA136)</f>
        <v>0</v>
      </c>
      <c r="AB136" s="35"/>
      <c r="AC136" s="64">
        <f>SUM(車種別台数表24.12:車種別台数表26.1!AC136)</f>
        <v>0</v>
      </c>
      <c r="AD136" s="65"/>
      <c r="AE136" s="214"/>
    </row>
    <row r="137" spans="1:32" ht="15.75" customHeight="1">
      <c r="A137" s="213"/>
      <c r="B137" s="35"/>
      <c r="C137" s="64">
        <f>SUM(車種別台数表24.12:車種別台数表26.1!C137)</f>
        <v>0</v>
      </c>
      <c r="D137" s="35"/>
      <c r="E137" s="64">
        <f>SUM(車種別台数表24.12:車種別台数表26.1!E137)</f>
        <v>0</v>
      </c>
      <c r="F137" s="35"/>
      <c r="G137" s="64">
        <f>SUM(車種別台数表24.12:車種別台数表26.1!G137)</f>
        <v>0</v>
      </c>
      <c r="H137" s="35"/>
      <c r="I137" s="64">
        <f>SUM(車種別台数表24.12:車種別台数表26.1!I137)</f>
        <v>0</v>
      </c>
      <c r="J137" s="35"/>
      <c r="K137" s="64">
        <f>SUM(車種別台数表24.12:車種別台数表26.1!K137)</f>
        <v>0</v>
      </c>
      <c r="L137" s="35"/>
      <c r="M137" s="64">
        <f>SUM(車種別台数表24.12:車種別台数表26.1!M137)</f>
        <v>0</v>
      </c>
      <c r="N137" s="35"/>
      <c r="O137" s="64">
        <f>SUM(車種別台数表24.12:車種別台数表26.1!O137)</f>
        <v>0</v>
      </c>
      <c r="P137" s="35"/>
      <c r="Q137" s="64">
        <f>SUM(車種別台数表24.12:車種別台数表26.1!Q137)</f>
        <v>0</v>
      </c>
      <c r="R137" s="35"/>
      <c r="S137" s="64">
        <f>SUM(車種別台数表24.12:車種別台数表26.1!S137)</f>
        <v>0</v>
      </c>
      <c r="T137" s="35"/>
      <c r="U137" s="64">
        <f>SUM(車種別台数表24.12:車種別台数表26.1!U137)</f>
        <v>0</v>
      </c>
      <c r="V137" s="35"/>
      <c r="W137" s="64">
        <f>SUM(車種別台数表24.12:車種別台数表26.1!W137)</f>
        <v>0</v>
      </c>
      <c r="X137" s="35"/>
      <c r="Y137" s="64">
        <f>SUM(車種別台数表24.12:車種別台数表26.1!Y137)</f>
        <v>0</v>
      </c>
      <c r="AA137" s="64">
        <f>SUM(車種別台数表24.12:車種別台数表26.1!AA137)</f>
        <v>0</v>
      </c>
      <c r="AB137" s="35"/>
      <c r="AC137" s="64">
        <f>SUM(車種別台数表24.12:車種別台数表26.1!AC137)</f>
        <v>0</v>
      </c>
      <c r="AD137" s="65"/>
      <c r="AE137" s="214"/>
    </row>
    <row r="138" spans="1:32" ht="15.75" customHeight="1">
      <c r="A138" s="213"/>
      <c r="B138" s="35"/>
      <c r="C138" s="64">
        <f>SUM(車種別台数表24.12:車種別台数表26.1!C138)</f>
        <v>0</v>
      </c>
      <c r="D138" s="35"/>
      <c r="E138" s="64">
        <f>SUM(車種別台数表24.12:車種別台数表26.1!E138)</f>
        <v>0</v>
      </c>
      <c r="F138" s="35"/>
      <c r="G138" s="64">
        <f>SUM(車種別台数表24.12:車種別台数表26.1!G138)</f>
        <v>0</v>
      </c>
      <c r="H138" s="35"/>
      <c r="I138" s="64">
        <f>SUM(車種別台数表24.12:車種別台数表26.1!I138)</f>
        <v>0</v>
      </c>
      <c r="J138" s="35"/>
      <c r="K138" s="64">
        <f>SUM(車種別台数表24.12:車種別台数表26.1!K138)</f>
        <v>0</v>
      </c>
      <c r="L138" s="35"/>
      <c r="M138" s="64">
        <f>SUM(車種別台数表24.12:車種別台数表26.1!M138)</f>
        <v>0</v>
      </c>
      <c r="N138" s="35"/>
      <c r="O138" s="64">
        <f>SUM(車種別台数表24.12:車種別台数表26.1!O138)</f>
        <v>0</v>
      </c>
      <c r="P138" s="35"/>
      <c r="Q138" s="64">
        <f>SUM(車種別台数表24.12:車種別台数表26.1!Q138)</f>
        <v>0</v>
      </c>
      <c r="R138" s="35"/>
      <c r="S138" s="64">
        <f>SUM(車種別台数表24.12:車種別台数表26.1!S138)</f>
        <v>0</v>
      </c>
      <c r="T138" s="35"/>
      <c r="U138" s="64">
        <f>SUM(車種別台数表24.12:車種別台数表26.1!U138)</f>
        <v>0</v>
      </c>
      <c r="W138" s="64">
        <f>SUM(車種別台数表24.12:車種別台数表26.1!W138)</f>
        <v>0</v>
      </c>
      <c r="X138" s="35"/>
      <c r="Y138" s="64">
        <f>SUM(車種別台数表24.12:車種別台数表26.1!Y138)</f>
        <v>0</v>
      </c>
      <c r="AA138" s="64">
        <f>SUM(車種別台数表24.12:車種別台数表26.1!AA138)</f>
        <v>0</v>
      </c>
      <c r="AB138" s="35"/>
      <c r="AC138" s="64">
        <f>SUM(車種別台数表24.12:車種別台数表26.1!AC138)</f>
        <v>0</v>
      </c>
      <c r="AD138" s="65"/>
      <c r="AE138" s="214"/>
    </row>
    <row r="139" spans="1:32" ht="15.75" customHeight="1">
      <c r="A139" s="213"/>
      <c r="B139" s="35"/>
      <c r="C139" s="64">
        <f>SUM(車種別台数表24.12:車種別台数表26.1!C139)</f>
        <v>0</v>
      </c>
      <c r="D139" s="35"/>
      <c r="E139" s="64">
        <f>SUM(車種別台数表24.12:車種別台数表26.1!E139)</f>
        <v>0</v>
      </c>
      <c r="F139" s="35"/>
      <c r="G139" s="64">
        <f>SUM(車種別台数表24.12:車種別台数表26.1!G139)</f>
        <v>0</v>
      </c>
      <c r="H139" s="35"/>
      <c r="I139" s="64">
        <f>SUM(車種別台数表24.12:車種別台数表26.1!I139)</f>
        <v>0</v>
      </c>
      <c r="J139" s="35"/>
      <c r="K139" s="64">
        <f>SUM(車種別台数表24.12:車種別台数表26.1!K139)</f>
        <v>0</v>
      </c>
      <c r="L139" s="35"/>
      <c r="M139" s="64">
        <f>SUM(車種別台数表24.12:車種別台数表26.1!M139)</f>
        <v>0</v>
      </c>
      <c r="N139" s="35"/>
      <c r="O139" s="64">
        <f>SUM(車種別台数表24.12:車種別台数表26.1!O139)</f>
        <v>0</v>
      </c>
      <c r="P139" s="35"/>
      <c r="Q139" s="64">
        <f>SUM(車種別台数表24.12:車種別台数表26.1!Q139)</f>
        <v>0</v>
      </c>
      <c r="R139" s="35"/>
      <c r="S139" s="64">
        <f>SUM(車種別台数表24.12:車種別台数表26.1!S139)</f>
        <v>0</v>
      </c>
      <c r="T139" s="35"/>
      <c r="U139" s="64">
        <f>SUM(車種別台数表24.12:車種別台数表26.1!U139)</f>
        <v>0</v>
      </c>
      <c r="V139" s="38"/>
      <c r="W139" s="64">
        <f>SUM(車種別台数表24.12:車種別台数表26.1!W139)</f>
        <v>0</v>
      </c>
      <c r="X139" s="35"/>
      <c r="Y139" s="64">
        <f>SUM(車種別台数表24.12:車種別台数表26.1!Y139)</f>
        <v>0</v>
      </c>
      <c r="AA139" s="64">
        <f>SUM(車種別台数表24.12:車種別台数表26.1!AA139)</f>
        <v>0</v>
      </c>
      <c r="AB139" s="35"/>
      <c r="AC139" s="64">
        <f>SUM(車種別台数表24.12:車種別台数表26.1!AC139)</f>
        <v>0</v>
      </c>
      <c r="AD139" s="65"/>
      <c r="AE139" s="214"/>
    </row>
    <row r="140" spans="1:32" ht="15.75" customHeight="1">
      <c r="A140" s="213"/>
      <c r="B140" s="35"/>
      <c r="C140" s="64">
        <f>SUM(車種別台数表24.12:車種別台数表26.1!C140)</f>
        <v>0</v>
      </c>
      <c r="D140" s="35"/>
      <c r="E140" s="64">
        <f>SUM(車種別台数表24.12:車種別台数表26.1!E140)</f>
        <v>0</v>
      </c>
      <c r="F140" s="35"/>
      <c r="G140" s="64">
        <f>SUM(車種別台数表24.12:車種別台数表26.1!G140)</f>
        <v>0</v>
      </c>
      <c r="H140" s="35"/>
      <c r="I140" s="64">
        <f>SUM(車種別台数表24.12:車種別台数表26.1!I140)</f>
        <v>0</v>
      </c>
      <c r="J140" s="35"/>
      <c r="K140" s="64">
        <f>SUM(車種別台数表24.12:車種別台数表26.1!K140)</f>
        <v>0</v>
      </c>
      <c r="L140" s="35"/>
      <c r="M140" s="64">
        <f>SUM(車種別台数表24.12:車種別台数表26.1!M140)</f>
        <v>0</v>
      </c>
      <c r="N140" s="35"/>
      <c r="O140" s="64">
        <f>SUM(車種別台数表24.12:車種別台数表26.1!O140)</f>
        <v>0</v>
      </c>
      <c r="P140" s="35"/>
      <c r="Q140" s="64">
        <f>SUM(車種別台数表24.12:車種別台数表26.1!Q140)</f>
        <v>0</v>
      </c>
      <c r="R140" s="35"/>
      <c r="S140" s="64">
        <f>SUM(車種別台数表24.12:車種別台数表26.1!S140)</f>
        <v>0</v>
      </c>
      <c r="T140" s="35"/>
      <c r="U140" s="64">
        <f>SUM(車種別台数表24.12:車種別台数表26.1!U140)</f>
        <v>0</v>
      </c>
      <c r="W140" s="64">
        <f>SUM(車種別台数表24.12:車種別台数表26.1!W140)</f>
        <v>0</v>
      </c>
      <c r="X140" s="35"/>
      <c r="Y140" s="64">
        <f>SUM(車種別台数表24.12:車種別台数表26.1!Y140)</f>
        <v>0</v>
      </c>
      <c r="AA140" s="64">
        <f>SUM(車種別台数表24.12:車種別台数表26.1!AA140)</f>
        <v>0</v>
      </c>
      <c r="AB140" s="35"/>
      <c r="AC140" s="64">
        <f>SUM(車種別台数表24.12:車種別台数表26.1!AC140)</f>
        <v>0</v>
      </c>
      <c r="AD140" s="65"/>
      <c r="AE140" s="214"/>
    </row>
    <row r="141" spans="1:32" ht="15.75" customHeight="1">
      <c r="A141" s="213"/>
      <c r="B141" s="35"/>
      <c r="C141" s="64">
        <f>SUM(車種別台数表24.12:車種別台数表26.1!C141)</f>
        <v>0</v>
      </c>
      <c r="D141" s="35"/>
      <c r="E141" s="64">
        <f>SUM(車種別台数表24.12:車種別台数表26.1!E141)</f>
        <v>0</v>
      </c>
      <c r="F141" s="35"/>
      <c r="G141" s="64">
        <f>SUM(車種別台数表24.12:車種別台数表26.1!G141)</f>
        <v>0</v>
      </c>
      <c r="H141" s="35"/>
      <c r="I141" s="64">
        <f>SUM(車種別台数表24.12:車種別台数表26.1!I141)</f>
        <v>0</v>
      </c>
      <c r="J141" s="35"/>
      <c r="K141" s="64">
        <f>SUM(車種別台数表24.12:車種別台数表26.1!K141)</f>
        <v>0</v>
      </c>
      <c r="L141" s="35"/>
      <c r="M141" s="64">
        <f>SUM(車種別台数表24.12:車種別台数表26.1!M141)</f>
        <v>0</v>
      </c>
      <c r="O141" s="64">
        <f>SUM(車種別台数表24.12:車種別台数表26.1!O141)</f>
        <v>0</v>
      </c>
      <c r="P141" s="35"/>
      <c r="Q141" s="64">
        <f>SUM(車種別台数表24.12:車種別台数表26.1!Q141)</f>
        <v>0</v>
      </c>
      <c r="R141" s="35"/>
      <c r="S141" s="64">
        <f>SUM(車種別台数表24.12:車種別台数表26.1!S141)</f>
        <v>0</v>
      </c>
      <c r="T141" s="35"/>
      <c r="U141" s="64">
        <f>SUM(車種別台数表24.12:車種別台数表26.1!U141)</f>
        <v>0</v>
      </c>
      <c r="V141" s="35"/>
      <c r="W141" s="64">
        <f>SUM(車種別台数表24.12:車種別台数表26.1!W141)</f>
        <v>0</v>
      </c>
      <c r="X141" s="35"/>
      <c r="Y141" s="64">
        <f>SUM(車種別台数表24.12:車種別台数表26.1!Y141)</f>
        <v>0</v>
      </c>
      <c r="AA141" s="64">
        <f>SUM(車種別台数表24.12:車種別台数表26.1!AA141)</f>
        <v>0</v>
      </c>
      <c r="AB141" s="35"/>
      <c r="AC141" s="64">
        <f>SUM(車種別台数表24.12:車種別台数表26.1!AC141)</f>
        <v>0</v>
      </c>
      <c r="AD141" s="40" t="s">
        <v>120</v>
      </c>
      <c r="AE141" s="214"/>
    </row>
    <row r="142" spans="1:32" ht="15.75" customHeight="1">
      <c r="A142" s="213"/>
      <c r="B142" s="35"/>
      <c r="C142" s="64">
        <f>SUM(車種別台数表24.12:車種別台数表26.1!C142)</f>
        <v>0</v>
      </c>
      <c r="D142" s="35"/>
      <c r="E142" s="64">
        <f>SUM(車種別台数表24.12:車種別台数表26.1!E142)</f>
        <v>0</v>
      </c>
      <c r="F142" s="35"/>
      <c r="G142" s="64">
        <f>SUM(車種別台数表24.12:車種別台数表26.1!G142)</f>
        <v>0</v>
      </c>
      <c r="H142" s="35"/>
      <c r="I142" s="64">
        <f>SUM(車種別台数表24.12:車種別台数表26.1!I142)</f>
        <v>0</v>
      </c>
      <c r="J142" s="35"/>
      <c r="K142" s="64">
        <f>SUM(車種別台数表24.12:車種別台数表26.1!K142)</f>
        <v>0</v>
      </c>
      <c r="L142" s="35"/>
      <c r="M142" s="64">
        <f>SUM(車種別台数表24.12:車種別台数表26.1!M142)</f>
        <v>0</v>
      </c>
      <c r="N142" s="35"/>
      <c r="O142" s="64">
        <f>SUM(車種別台数表24.12:車種別台数表26.1!O142)</f>
        <v>0</v>
      </c>
      <c r="P142" s="35"/>
      <c r="Q142" s="64">
        <f>SUM(車種別台数表24.12:車種別台数表26.1!Q142)</f>
        <v>0</v>
      </c>
      <c r="R142" s="35"/>
      <c r="S142" s="64">
        <f>SUM(車種別台数表24.12:車種別台数表26.1!S142)</f>
        <v>0</v>
      </c>
      <c r="T142" s="35"/>
      <c r="U142" s="64">
        <f>SUM(車種別台数表24.12:車種別台数表26.1!U142)</f>
        <v>0</v>
      </c>
      <c r="V142" s="35"/>
      <c r="W142" s="64">
        <f>SUM(車種別台数表24.12:車種別台数表26.1!W142)</f>
        <v>0</v>
      </c>
      <c r="X142" s="35"/>
      <c r="Y142" s="64">
        <f>SUM(車種別台数表24.12:車種別台数表26.1!Y142)</f>
        <v>0</v>
      </c>
      <c r="AA142" s="64">
        <f>SUM(車種別台数表24.12:車種別台数表26.1!AA142)</f>
        <v>0</v>
      </c>
      <c r="AB142" s="35"/>
      <c r="AC142" s="64">
        <f>SUM(車種別台数表24.12:車種別台数表26.1!AC142)</f>
        <v>0</v>
      </c>
      <c r="AD142" s="77">
        <f>SUM(車種別台数表24.12:車種別台数表26.1!AD142)</f>
        <v>6377</v>
      </c>
      <c r="AE142" s="214"/>
    </row>
    <row r="143" spans="1:32" s="217" customFormat="1" ht="15.75" customHeight="1">
      <c r="A143" s="213"/>
      <c r="B143" s="35"/>
      <c r="C143" s="64">
        <f>SUM(車種別台数表24.12:車種別台数表26.1!C143)</f>
        <v>0</v>
      </c>
      <c r="D143" s="35"/>
      <c r="E143" s="64">
        <f>SUM(車種別台数表24.12:車種別台数表26.1!E143)</f>
        <v>0</v>
      </c>
      <c r="F143" s="35"/>
      <c r="G143" s="64">
        <f>SUM(車種別台数表24.12:車種別台数表26.1!G143)</f>
        <v>0</v>
      </c>
      <c r="H143" s="35"/>
      <c r="I143" s="64">
        <f>SUM(車種別台数表24.12:車種別台数表26.1!I143)</f>
        <v>0</v>
      </c>
      <c r="J143" s="35"/>
      <c r="K143" s="64">
        <f>SUM(車種別台数表24.12:車種別台数表26.1!K143)</f>
        <v>0</v>
      </c>
      <c r="L143" s="35"/>
      <c r="M143" s="64">
        <f>SUM(車種別台数表24.12:車種別台数表26.1!M143)</f>
        <v>0</v>
      </c>
      <c r="N143" s="35"/>
      <c r="O143" s="64">
        <f>SUM(車種別台数表24.12:車種別台数表26.1!O143)</f>
        <v>0</v>
      </c>
      <c r="P143" s="35"/>
      <c r="Q143" s="64">
        <f>SUM(車種別台数表24.12:車種別台数表26.1!Q143)</f>
        <v>0</v>
      </c>
      <c r="R143" s="35"/>
      <c r="S143" s="64">
        <f>SUM(車種別台数表24.12:車種別台数表26.1!S143)</f>
        <v>0</v>
      </c>
      <c r="T143" s="35"/>
      <c r="U143" s="64">
        <f>SUM(車種別台数表24.12:車種別台数表26.1!U143)</f>
        <v>145</v>
      </c>
      <c r="V143" s="35"/>
      <c r="W143" s="64">
        <f>SUM(車種別台数表24.12:車種別台数表26.1!W143)</f>
        <v>0</v>
      </c>
      <c r="X143" s="35"/>
      <c r="Y143" s="64">
        <f>SUM(車種別台数表24.12:車種別台数表26.1!Y143)</f>
        <v>0</v>
      </c>
      <c r="Z143" s="36"/>
      <c r="AA143" s="64">
        <f>SUM(車種別台数表24.12:車種別台数表26.1!AA143)</f>
        <v>0</v>
      </c>
      <c r="AB143" s="35"/>
      <c r="AC143" s="64">
        <f>SUM(車種別台数表24.12:車種別台数表26.1!AC143)</f>
        <v>0</v>
      </c>
      <c r="AD143" s="40" t="s">
        <v>121</v>
      </c>
      <c r="AE143" s="214"/>
      <c r="AF143" s="194"/>
    </row>
    <row r="144" spans="1:32" s="217" customFormat="1" ht="17.25" customHeight="1">
      <c r="A144" s="213"/>
      <c r="B144" s="35" t="s">
        <v>12</v>
      </c>
      <c r="C144" s="64">
        <f>SUM(車種別台数表24.12:車種別台数表26.1!C144)</f>
        <v>1</v>
      </c>
      <c r="D144" s="35" t="s">
        <v>12</v>
      </c>
      <c r="E144" s="64">
        <f>SUM(車種別台数表24.12:車種別台数表26.1!E144)</f>
        <v>0</v>
      </c>
      <c r="F144" s="35"/>
      <c r="G144" s="64">
        <f>SUM(車種別台数表24.12:車種別台数表26.1!G144)</f>
        <v>0</v>
      </c>
      <c r="H144" s="35" t="s">
        <v>12</v>
      </c>
      <c r="I144" s="64">
        <f>SUM(車種別台数表24.12:車種別台数表26.1!I144)</f>
        <v>0</v>
      </c>
      <c r="J144" s="35"/>
      <c r="K144" s="64">
        <f>SUM(車種別台数表24.12:車種別台数表26.1!K144)</f>
        <v>0</v>
      </c>
      <c r="L144" s="35" t="s">
        <v>12</v>
      </c>
      <c r="M144" s="64">
        <f>SUM(車種別台数表24.12:車種別台数表26.1!M144)</f>
        <v>0</v>
      </c>
      <c r="N144" s="35" t="s">
        <v>12</v>
      </c>
      <c r="O144" s="64">
        <f>SUM(車種別台数表24.12:車種別台数表26.1!O144)</f>
        <v>0</v>
      </c>
      <c r="P144" s="35"/>
      <c r="Q144" s="64">
        <f>SUM(車種別台数表24.12:車種別台数表26.1!Q144)</f>
        <v>0</v>
      </c>
      <c r="R144" s="35" t="s">
        <v>12</v>
      </c>
      <c r="S144" s="64">
        <f>SUM(車種別台数表24.12:車種別台数表26.1!S144)</f>
        <v>0</v>
      </c>
      <c r="T144" s="35" t="s">
        <v>12</v>
      </c>
      <c r="U144" s="64">
        <f>SUM(車種別台数表24.12:車種別台数表26.1!U144)</f>
        <v>5</v>
      </c>
      <c r="V144" s="35" t="s">
        <v>12</v>
      </c>
      <c r="W144" s="64">
        <f>SUM(車種別台数表24.12:車種別台数表26.1!W144)</f>
        <v>0</v>
      </c>
      <c r="X144" s="35"/>
      <c r="Y144" s="64">
        <f>SUM(車種別台数表24.12:車種別台数表26.1!Y144)</f>
        <v>0</v>
      </c>
      <c r="Z144" s="36" t="s">
        <v>12</v>
      </c>
      <c r="AA144" s="64">
        <f>SUM(車種別台数表24.12:車種別台数表26.1!AA144)</f>
        <v>1</v>
      </c>
      <c r="AB144" s="35" t="s">
        <v>12</v>
      </c>
      <c r="AC144" s="64">
        <f>SUM(車種別台数表24.12:車種別台数表26.1!AC144)</f>
        <v>3</v>
      </c>
      <c r="AD144" s="79">
        <f>IF(ISERROR(AD145/AD142),"",AD145/AD142)</f>
        <v>0.85149756938999532</v>
      </c>
      <c r="AE144" s="214"/>
      <c r="AF144" s="194"/>
    </row>
    <row r="145" spans="1:32" s="217" customFormat="1" ht="15.75" customHeight="1">
      <c r="A145" s="218" t="s">
        <v>122</v>
      </c>
      <c r="B145" s="49" t="s">
        <v>39</v>
      </c>
      <c r="C145" s="92">
        <f>SUM(車種別台数表24.12:車種別台数表26.1!C145)</f>
        <v>194</v>
      </c>
      <c r="D145" s="49" t="s">
        <v>436</v>
      </c>
      <c r="E145" s="92">
        <f>SUM(車種別台数表24.12:車種別台数表26.1!E145)</f>
        <v>43</v>
      </c>
      <c r="F145" s="49" t="s">
        <v>40</v>
      </c>
      <c r="G145" s="92">
        <f>SUM(車種別台数表24.12:車種別台数表26.1!G145)</f>
        <v>0</v>
      </c>
      <c r="H145" s="49" t="s">
        <v>41</v>
      </c>
      <c r="I145" s="92">
        <f>SUM(車種別台数表24.12:車種別台数表26.1!I145)</f>
        <v>937</v>
      </c>
      <c r="J145" s="49" t="s">
        <v>42</v>
      </c>
      <c r="K145" s="92">
        <f>SUM(車種別台数表24.12:車種別台数表26.1!K145)</f>
        <v>0</v>
      </c>
      <c r="L145" s="49" t="s">
        <v>43</v>
      </c>
      <c r="M145" s="92">
        <f>SUM(車種別台数表24.12:車種別台数表26.1!M145)</f>
        <v>171</v>
      </c>
      <c r="N145" s="49" t="s">
        <v>44</v>
      </c>
      <c r="O145" s="92">
        <f>SUM(車種別台数表24.12:車種別台数表26.1!O145)</f>
        <v>53</v>
      </c>
      <c r="P145" s="49" t="s">
        <v>45</v>
      </c>
      <c r="Q145" s="92">
        <f>SUM(車種別台数表24.12:車種別台数表26.1!Q145)</f>
        <v>0</v>
      </c>
      <c r="R145" s="49" t="s">
        <v>46</v>
      </c>
      <c r="S145" s="92">
        <f>SUM(車種別台数表24.12:車種別台数表26.1!S145)</f>
        <v>425</v>
      </c>
      <c r="T145" s="49" t="s">
        <v>47</v>
      </c>
      <c r="U145" s="92">
        <f>SUM(車種別台数表24.12:車種別台数表26.1!U145)</f>
        <v>897</v>
      </c>
      <c r="V145" s="49" t="s">
        <v>48</v>
      </c>
      <c r="W145" s="92">
        <f>SUM(車種別台数表24.12:車種別台数表26.1!W145)</f>
        <v>2686</v>
      </c>
      <c r="X145" s="49" t="s">
        <v>278</v>
      </c>
      <c r="Y145" s="92">
        <f>SUM(車種別台数表24.12:車種別台数表26.1!Y145)</f>
        <v>0</v>
      </c>
      <c r="Z145" s="49" t="s">
        <v>49</v>
      </c>
      <c r="AA145" s="92">
        <f>SUM(車種別台数表24.12:車種別台数表26.1!AA145)</f>
        <v>1</v>
      </c>
      <c r="AB145" s="49" t="s">
        <v>50</v>
      </c>
      <c r="AC145" s="92">
        <f>SUM(車種別台数表24.12:車種別台数表26.1!AC145)</f>
        <v>23</v>
      </c>
      <c r="AD145" s="93">
        <f>SUM(B145:AC145)</f>
        <v>5430</v>
      </c>
      <c r="AE145" s="219" t="s">
        <v>122</v>
      </c>
    </row>
    <row r="146" spans="1:32" s="217" customFormat="1" ht="15.75" customHeight="1">
      <c r="A146" s="220" t="s">
        <v>123</v>
      </c>
      <c r="B146" s="50" t="s">
        <v>124</v>
      </c>
      <c r="C146" s="95">
        <f>SUM(車種別台数表24.12:車種別台数表26.1!C146)</f>
        <v>199</v>
      </c>
      <c r="D146" s="50" t="s">
        <v>437</v>
      </c>
      <c r="E146" s="95">
        <f>SUM(車種別台数表24.12:車種別台数表26.1!E146)</f>
        <v>746</v>
      </c>
      <c r="F146" s="50" t="s">
        <v>125</v>
      </c>
      <c r="G146" s="95">
        <f>SUM(車種別台数表24.12:車種別台数表26.1!G146)</f>
        <v>327</v>
      </c>
      <c r="H146" s="50" t="s">
        <v>270</v>
      </c>
      <c r="I146" s="95">
        <f>SUM(車種別台数表24.12:車種別台数表26.1!I146)</f>
        <v>2773</v>
      </c>
      <c r="J146" s="50" t="s">
        <v>271</v>
      </c>
      <c r="K146" s="95">
        <f>SUM(車種別台数表24.12:車種別台数表26.1!K146)</f>
        <v>641</v>
      </c>
      <c r="L146" s="50" t="s">
        <v>272</v>
      </c>
      <c r="M146" s="95">
        <f>SUM(車種別台数表24.12:車種別台数表26.1!M146)</f>
        <v>943</v>
      </c>
      <c r="N146" s="50" t="s">
        <v>126</v>
      </c>
      <c r="O146" s="95">
        <f>SUM(車種別台数表24.12:車種別台数表26.1!O146)</f>
        <v>519</v>
      </c>
      <c r="P146" s="50" t="s">
        <v>127</v>
      </c>
      <c r="Q146" s="95">
        <f>SUM(車種別台数表24.12:車種別台数表26.1!Q146)</f>
        <v>446</v>
      </c>
      <c r="R146" s="50" t="s">
        <v>128</v>
      </c>
      <c r="S146" s="95">
        <f>SUM(車種別台数表24.12:車種別台数表26.1!S146)</f>
        <v>1898</v>
      </c>
      <c r="T146" s="50" t="s">
        <v>273</v>
      </c>
      <c r="U146" s="95">
        <f>SUM(車種別台数表24.12:車種別台数表26.1!U146)</f>
        <v>1052</v>
      </c>
      <c r="V146" s="50" t="s">
        <v>274</v>
      </c>
      <c r="W146" s="95">
        <f>SUM(車種別台数表24.12:車種別台数表26.1!W146)</f>
        <v>9178</v>
      </c>
      <c r="X146" s="50" t="s">
        <v>277</v>
      </c>
      <c r="Y146" s="95">
        <f>SUM(車種別台数表24.12:車種別台数表26.1!Y146)</f>
        <v>92</v>
      </c>
      <c r="Z146" s="50" t="s">
        <v>129</v>
      </c>
      <c r="AA146" s="95">
        <f>SUM(車種別台数表24.12:車種別台数表26.1!AA146)</f>
        <v>109</v>
      </c>
      <c r="AB146" s="50" t="s">
        <v>130</v>
      </c>
      <c r="AC146" s="95">
        <f>SUM(車種別台数表24.12:車種別台数表26.1!AC146)</f>
        <v>1769</v>
      </c>
      <c r="AD146" s="96">
        <f>SUM(C146:AC146)</f>
        <v>20692</v>
      </c>
      <c r="AE146" s="221" t="s">
        <v>123</v>
      </c>
    </row>
    <row r="147" spans="1:32" s="217" customFormat="1" ht="3.75" customHeight="1">
      <c r="A147" s="222"/>
      <c r="B147" s="36"/>
      <c r="C147" s="87">
        <f>SUM(車種別台数表24.12:車種別台数表26.1!C147)</f>
        <v>0</v>
      </c>
      <c r="D147" s="36"/>
      <c r="E147" s="87">
        <f>SUM(車種別台数表24.12:車種別台数表26.1!E147)</f>
        <v>0</v>
      </c>
      <c r="F147" s="36"/>
      <c r="G147" s="87">
        <f>SUM(車種別台数表24.12:車種別台数表26.1!G147)</f>
        <v>0</v>
      </c>
      <c r="H147" s="36"/>
      <c r="I147" s="87">
        <f>SUM(車種別台数表24.12:車種別台数表26.1!I147)</f>
        <v>0</v>
      </c>
      <c r="J147" s="36"/>
      <c r="K147" s="87">
        <f>SUM(車種別台数表24.12:車種別台数表26.1!K147)</f>
        <v>0</v>
      </c>
      <c r="L147" s="36"/>
      <c r="M147" s="87">
        <f>SUM(車種別台数表24.12:車種別台数表26.1!M147)</f>
        <v>0</v>
      </c>
      <c r="N147" s="36"/>
      <c r="O147" s="87">
        <f>SUM(車種別台数表24.12:車種別台数表26.1!O147)</f>
        <v>0</v>
      </c>
      <c r="P147" s="36"/>
      <c r="Q147" s="87">
        <f>SUM(車種別台数表24.12:車種別台数表26.1!Q147)</f>
        <v>0</v>
      </c>
      <c r="R147" s="36"/>
      <c r="S147" s="87">
        <f>SUM(車種別台数表24.12:車種別台数表26.1!S147)</f>
        <v>0</v>
      </c>
      <c r="T147" s="36"/>
      <c r="U147" s="87">
        <f>SUM(車種別台数表24.12:車種別台数表26.1!U147)</f>
        <v>0</v>
      </c>
      <c r="V147" s="36"/>
      <c r="W147" s="87">
        <f>SUM(車種別台数表24.12:車種別台数表26.1!W147)</f>
        <v>0</v>
      </c>
      <c r="X147" s="36"/>
      <c r="Y147" s="87">
        <f>SUM(車種別台数表24.12:車種別台数表26.1!Y147)</f>
        <v>0</v>
      </c>
      <c r="Z147" s="36"/>
      <c r="AA147" s="87">
        <f>SUM(車種別台数表24.12:車種別台数表26.1!AA147)</f>
        <v>0</v>
      </c>
      <c r="AB147" s="36"/>
      <c r="AC147" s="87">
        <f>SUM(車種別台数表24.12:車種別台数表26.1!AC147)</f>
        <v>0</v>
      </c>
      <c r="AD147" s="87"/>
      <c r="AE147" s="222"/>
    </row>
    <row r="148" spans="1:32" ht="15.75" customHeight="1">
      <c r="A148" s="223" t="s">
        <v>131</v>
      </c>
      <c r="B148" s="51" t="s">
        <v>132</v>
      </c>
      <c r="C148" s="100">
        <f>SUM(車種別台数表24.12:車種別台数表26.1!C148)</f>
        <v>225</v>
      </c>
      <c r="D148" s="51" t="s">
        <v>438</v>
      </c>
      <c r="E148" s="100">
        <f>SUM(車種別台数表24.12:車種別台数表26.1!E148)</f>
        <v>1017</v>
      </c>
      <c r="F148" s="51" t="s">
        <v>133</v>
      </c>
      <c r="G148" s="100">
        <f>SUM(車種別台数表24.12:車種別台数表26.1!G148)</f>
        <v>332</v>
      </c>
      <c r="H148" s="51" t="s">
        <v>134</v>
      </c>
      <c r="I148" s="100">
        <f>SUM(車種別台数表24.12:車種別台数表26.1!I148)</f>
        <v>2981</v>
      </c>
      <c r="J148" s="51" t="s">
        <v>135</v>
      </c>
      <c r="K148" s="100">
        <f>SUM(車種別台数表24.12:車種別台数表26.1!K148)</f>
        <v>592</v>
      </c>
      <c r="L148" s="52" t="s">
        <v>136</v>
      </c>
      <c r="M148" s="100">
        <f>SUM(車種別台数表24.12:車種別台数表26.1!M148)</f>
        <v>1047</v>
      </c>
      <c r="N148" s="52" t="s">
        <v>137</v>
      </c>
      <c r="O148" s="100">
        <f>SUM(車種別台数表24.12:車種別台数表26.1!O148)</f>
        <v>262</v>
      </c>
      <c r="P148" s="52" t="s">
        <v>138</v>
      </c>
      <c r="Q148" s="100">
        <f>SUM(車種別台数表24.12:車種別台数表26.1!Q148)</f>
        <v>424</v>
      </c>
      <c r="R148" s="52" t="s">
        <v>139</v>
      </c>
      <c r="S148" s="100">
        <f>SUM(車種別台数表24.12:車種別台数表26.1!S148)</f>
        <v>2142</v>
      </c>
      <c r="T148" s="51" t="s">
        <v>140</v>
      </c>
      <c r="U148" s="100">
        <f>SUM(車種別台数表24.12:車種別台数表26.1!U148)</f>
        <v>1004</v>
      </c>
      <c r="V148" s="51" t="s">
        <v>141</v>
      </c>
      <c r="W148" s="100">
        <f>SUM(車種別台数表24.12:車種別台数表26.1!W148)</f>
        <v>10671</v>
      </c>
      <c r="X148" s="52" t="s">
        <v>276</v>
      </c>
      <c r="Y148" s="100">
        <f>SUM(車種別台数表24.12:車種別台数表26.1!Y148)</f>
        <v>86</v>
      </c>
      <c r="Z148" s="51" t="s">
        <v>142</v>
      </c>
      <c r="AA148" s="100">
        <f>SUM(車種別台数表24.12:車種別台数表26.1!AA148)</f>
        <v>117</v>
      </c>
      <c r="AB148" s="51" t="s">
        <v>143</v>
      </c>
      <c r="AC148" s="100">
        <f>SUM(車種別台数表24.12:車種別台数表26.1!AC148)</f>
        <v>1966</v>
      </c>
      <c r="AD148" s="101">
        <f>SUM(C148:AC148)</f>
        <v>22866</v>
      </c>
      <c r="AE148" s="224" t="s">
        <v>131</v>
      </c>
      <c r="AF148" s="217"/>
    </row>
    <row r="149" spans="1:32" ht="15.75" customHeight="1">
      <c r="A149" s="225" t="s">
        <v>144</v>
      </c>
      <c r="B149" s="277">
        <f>IF(ISERROR(C146/C148),"-",C146/C148)</f>
        <v>0.88444444444444448</v>
      </c>
      <c r="C149" s="278"/>
      <c r="D149" s="277">
        <f>IF(ISERROR(E146/E148),"-",E146/E148)</f>
        <v>0.73352999016715836</v>
      </c>
      <c r="E149" s="278"/>
      <c r="F149" s="277">
        <f>IF(ISERROR(G146/G148),"-",G146/G148)</f>
        <v>0.98493975903614461</v>
      </c>
      <c r="G149" s="278"/>
      <c r="H149" s="277">
        <f>IF(ISERROR(I146/I148),"-",I146/I148)</f>
        <v>0.93022475679302252</v>
      </c>
      <c r="I149" s="278"/>
      <c r="J149" s="277">
        <f>IF(ISERROR(K146/K148),"-",K146/K148)</f>
        <v>1.0827702702702702</v>
      </c>
      <c r="K149" s="278"/>
      <c r="L149" s="277">
        <f>IF(ISERROR(M146/M148),"-",M146/M148)</f>
        <v>0.90066857688634194</v>
      </c>
      <c r="M149" s="278"/>
      <c r="N149" s="277">
        <f>IF(ISERROR(O146/O148),"-",O146/O148)</f>
        <v>1.9809160305343512</v>
      </c>
      <c r="O149" s="278"/>
      <c r="P149" s="277">
        <f>IF(ISERROR(Q146/Q148),"-",Q146/Q148)</f>
        <v>1.0518867924528301</v>
      </c>
      <c r="Q149" s="278"/>
      <c r="R149" s="277">
        <f>IF(ISERROR(S146/S148),"-",S146/S148)</f>
        <v>0.88608776844070958</v>
      </c>
      <c r="S149" s="278"/>
      <c r="T149" s="277">
        <f>IF(ISERROR(U146/U148),"-",U146/U148)</f>
        <v>1.047808764940239</v>
      </c>
      <c r="U149" s="278"/>
      <c r="V149" s="277">
        <f>IF(ISERROR(W146/W148),"-",W146/W148)</f>
        <v>0.8600880892137569</v>
      </c>
      <c r="W149" s="278"/>
      <c r="X149" s="277">
        <f>IF(ISERROR(Y146/Y148),"-",Y146/Y148)</f>
        <v>1.069767441860465</v>
      </c>
      <c r="Y149" s="278"/>
      <c r="Z149" s="277">
        <f>IF(ISERROR(AA146/AA148),"-",AA146/AA148)</f>
        <v>0.93162393162393164</v>
      </c>
      <c r="AA149" s="278"/>
      <c r="AB149" s="277">
        <f>IF(ISERROR(AC146/AC148),"-",AC146/AC148)</f>
        <v>0.89979654120040686</v>
      </c>
      <c r="AC149" s="278"/>
      <c r="AD149" s="104">
        <f>IF(ISERROR(AD146/AD148),"-",AD146/AD148)</f>
        <v>0.90492434181754566</v>
      </c>
      <c r="AE149" s="226" t="s">
        <v>144</v>
      </c>
      <c r="AF149" s="217"/>
    </row>
    <row r="150" spans="1:32" ht="14.25" customHeight="1">
      <c r="A150" s="220" t="s">
        <v>145</v>
      </c>
      <c r="B150" s="281">
        <f>IF(ISERROR(C146/$AD$146),"-",C146/$AD$146)</f>
        <v>9.6172433790837047E-3</v>
      </c>
      <c r="C150" s="282"/>
      <c r="D150" s="281">
        <f>IF(ISERROR(E146/$AD$146),"-",E146/$AD$146)</f>
        <v>3.6052580707519814E-2</v>
      </c>
      <c r="E150" s="282"/>
      <c r="F150" s="281">
        <f>IF(ISERROR(G146/$AD$146),"-",G146/$AD$146)</f>
        <v>1.5803208969650106E-2</v>
      </c>
      <c r="G150" s="282"/>
      <c r="H150" s="283">
        <f>IF(ISERROR(I146/$AD$146),"-",I146/$AD$146)</f>
        <v>0.13401314517687996</v>
      </c>
      <c r="I150" s="284"/>
      <c r="J150" s="281">
        <f>IF(ISERROR(K146/$AD$146),"-",K146/$AD$146)</f>
        <v>3.0978155809008312E-2</v>
      </c>
      <c r="K150" s="282"/>
      <c r="L150" s="281">
        <f>IF(ISERROR(M146/$AD$146),"-",M146/$AD$146)</f>
        <v>4.5573168374250919E-2</v>
      </c>
      <c r="M150" s="282"/>
      <c r="N150" s="281">
        <f>IF(ISERROR(O146/$AD$146),"-",O146/$AD$146)</f>
        <v>2.508215735549971E-2</v>
      </c>
      <c r="O150" s="282"/>
      <c r="P150" s="281">
        <f>IF(ISERROR(Q146/$AD$146),"-",Q146/$AD$146)</f>
        <v>2.1554223854629809E-2</v>
      </c>
      <c r="Q150" s="282"/>
      <c r="R150" s="283">
        <f>IF(ISERROR(S146/$AD$146),"-",S146/$AD$146)</f>
        <v>9.1726271022617434E-2</v>
      </c>
      <c r="S150" s="284"/>
      <c r="T150" s="281">
        <f>IF(ISERROR(U146/$AD$146),"-",U146/$AD$146)</f>
        <v>5.0840904697467618E-2</v>
      </c>
      <c r="U150" s="282"/>
      <c r="V150" s="283">
        <f>IF(ISERROR(W146/$AD$146),"-",W146/$AD$146)</f>
        <v>0.44355306398608157</v>
      </c>
      <c r="W150" s="284"/>
      <c r="X150" s="281">
        <f>IF(ISERROR(Y146/$AD$146),"-",Y146/$AD$146)</f>
        <v>4.4461627682196017E-3</v>
      </c>
      <c r="Y150" s="282"/>
      <c r="Z150" s="281">
        <f>IF(ISERROR(AA146/$AD$146),"-",AA146/$AD$146)</f>
        <v>5.267736323216702E-3</v>
      </c>
      <c r="AA150" s="282"/>
      <c r="AB150" s="281">
        <f>IF(ISERROR(AC146/$AD$146),"-",AC146/$AD$146)</f>
        <v>8.5491977575874734E-2</v>
      </c>
      <c r="AC150" s="282"/>
      <c r="AD150" s="106">
        <f>SUM(B150:AB150)</f>
        <v>1</v>
      </c>
      <c r="AE150" s="227" t="s">
        <v>145</v>
      </c>
    </row>
    <row r="151" spans="1:32" ht="23.25" customHeight="1">
      <c r="A151" s="228"/>
      <c r="C151" s="109"/>
      <c r="E151" s="109"/>
      <c r="G151" s="109"/>
      <c r="I151" s="109"/>
      <c r="K151" s="109"/>
      <c r="M151" s="109"/>
      <c r="O151" s="109"/>
      <c r="Q151" s="109"/>
      <c r="S151" s="109"/>
      <c r="T151" s="109"/>
      <c r="U151" s="109"/>
      <c r="W151" s="109"/>
      <c r="Y151" s="53"/>
      <c r="Z151" s="279"/>
      <c r="AA151" s="279"/>
      <c r="AB151" s="285" t="s">
        <v>146</v>
      </c>
      <c r="AC151" s="285"/>
      <c r="AD151" s="285"/>
    </row>
    <row r="152" spans="1:32" ht="14.25" customHeight="1">
      <c r="A152" s="228"/>
      <c r="C152" s="229"/>
      <c r="E152" s="229"/>
      <c r="G152" s="229"/>
      <c r="I152" s="229"/>
      <c r="K152" s="229"/>
      <c r="M152" s="229"/>
      <c r="O152" s="229"/>
      <c r="S152" s="229"/>
      <c r="T152" s="229"/>
      <c r="U152" s="229"/>
      <c r="W152" s="229"/>
      <c r="Y152" s="229"/>
      <c r="AA152" s="229"/>
      <c r="AC152" s="229"/>
      <c r="AD152" s="230">
        <f>AD22+AD30+AD35+AD47+AD116+AD142</f>
        <v>22866</v>
      </c>
    </row>
    <row r="153" spans="1:32" ht="14.25" customHeight="1">
      <c r="A153" s="228"/>
      <c r="C153" s="229"/>
      <c r="E153" s="229"/>
      <c r="G153" s="229"/>
      <c r="I153" s="229"/>
      <c r="R153" s="276"/>
      <c r="S153" s="276"/>
      <c r="T153" s="280"/>
      <c r="U153" s="280"/>
      <c r="V153" s="276"/>
      <c r="W153" s="276"/>
      <c r="AD153" s="192"/>
    </row>
    <row r="154" spans="1:32" ht="14.25" customHeight="1">
      <c r="A154" s="228"/>
      <c r="C154" s="229"/>
      <c r="E154" s="229"/>
      <c r="G154" s="229"/>
      <c r="I154" s="229"/>
      <c r="R154" s="276"/>
      <c r="S154" s="276"/>
      <c r="T154" s="229"/>
      <c r="U154" s="229"/>
      <c r="W154" s="229"/>
    </row>
    <row r="155" spans="1:32" ht="14.25" customHeight="1">
      <c r="A155" s="228"/>
      <c r="C155" s="229"/>
      <c r="E155" s="229"/>
      <c r="G155" s="229"/>
      <c r="I155" s="229"/>
      <c r="W155" s="229"/>
    </row>
    <row r="156" spans="1:32" ht="14.25" customHeight="1">
      <c r="A156" s="228"/>
      <c r="C156" s="229"/>
      <c r="E156" s="229"/>
      <c r="G156" s="229"/>
      <c r="I156" s="229"/>
      <c r="W156" s="229"/>
    </row>
    <row r="157" spans="1:32" ht="14.25" customHeight="1">
      <c r="A157" s="228"/>
      <c r="C157" s="229"/>
      <c r="E157" s="229"/>
      <c r="G157" s="229"/>
      <c r="W157" s="229"/>
    </row>
    <row r="158" spans="1:32" ht="14.25" customHeight="1">
      <c r="A158" s="228"/>
      <c r="C158" s="229"/>
      <c r="E158" s="229"/>
      <c r="G158" s="229"/>
      <c r="W158" s="229"/>
      <c r="AC158" s="36"/>
    </row>
    <row r="159" spans="1:32">
      <c r="A159" s="228"/>
      <c r="C159" s="229"/>
      <c r="E159" s="229"/>
      <c r="W159" s="229"/>
    </row>
    <row r="160" spans="1:32">
      <c r="A160" s="228"/>
      <c r="C160" s="229"/>
      <c r="E160" s="229"/>
      <c r="W160" s="229"/>
    </row>
    <row r="161" spans="1:23">
      <c r="A161" s="228"/>
      <c r="C161" s="229"/>
      <c r="E161" s="229"/>
      <c r="W161" s="229"/>
    </row>
    <row r="162" spans="1:23">
      <c r="A162" s="228"/>
      <c r="C162" s="229"/>
      <c r="E162" s="229"/>
      <c r="W162" s="229"/>
    </row>
    <row r="163" spans="1:23">
      <c r="A163" s="228"/>
      <c r="C163" s="229"/>
      <c r="E163" s="229"/>
      <c r="W163" s="229"/>
    </row>
    <row r="164" spans="1:23">
      <c r="C164" s="229"/>
      <c r="E164" s="229"/>
      <c r="W164" s="229"/>
    </row>
    <row r="165" spans="1:23">
      <c r="C165" s="229"/>
      <c r="E165" s="229"/>
      <c r="W165" s="229"/>
    </row>
    <row r="166" spans="1:23">
      <c r="C166" s="229"/>
      <c r="E166" s="229"/>
      <c r="W166" s="229"/>
    </row>
    <row r="167" spans="1:23">
      <c r="C167" s="229"/>
      <c r="E167" s="229"/>
      <c r="W167" s="229"/>
    </row>
    <row r="168" spans="1:23">
      <c r="C168" s="229"/>
      <c r="E168" s="229"/>
      <c r="W168" s="229"/>
    </row>
    <row r="169" spans="1:23">
      <c r="C169" s="229"/>
      <c r="E169" s="229"/>
      <c r="W169" s="229"/>
    </row>
    <row r="170" spans="1:23">
      <c r="C170" s="229"/>
      <c r="E170" s="229"/>
      <c r="W170" s="229"/>
    </row>
    <row r="171" spans="1:23">
      <c r="C171" s="229"/>
      <c r="E171" s="229"/>
      <c r="W171" s="229"/>
    </row>
    <row r="172" spans="1:23">
      <c r="E172" s="229"/>
      <c r="W172" s="229"/>
    </row>
    <row r="173" spans="1:23">
      <c r="E173" s="229"/>
    </row>
    <row r="174" spans="1:23">
      <c r="E174" s="229"/>
    </row>
    <row r="175" spans="1:23">
      <c r="E175" s="229"/>
    </row>
    <row r="176" spans="1:23">
      <c r="E176" s="229"/>
    </row>
    <row r="177" spans="5:5">
      <c r="E177" s="229"/>
    </row>
    <row r="178" spans="5:5">
      <c r="E178" s="229"/>
    </row>
  </sheetData>
  <sheetProtection selectLockedCells="1" selectUnlockedCells="1"/>
  <mergeCells count="50">
    <mergeCell ref="AB151:AD151"/>
    <mergeCell ref="N150:O150"/>
    <mergeCell ref="P150:Q150"/>
    <mergeCell ref="R150:S150"/>
    <mergeCell ref="T150:U150"/>
    <mergeCell ref="V150:W150"/>
    <mergeCell ref="X150:Y150"/>
    <mergeCell ref="AB149:AC149"/>
    <mergeCell ref="B150:C150"/>
    <mergeCell ref="D150:E150"/>
    <mergeCell ref="F150:G150"/>
    <mergeCell ref="H150:I150"/>
    <mergeCell ref="J150:K150"/>
    <mergeCell ref="L150:M150"/>
    <mergeCell ref="Z150:AA150"/>
    <mergeCell ref="AB150:AC150"/>
    <mergeCell ref="L149:M149"/>
    <mergeCell ref="N149:O149"/>
    <mergeCell ref="P149:Q149"/>
    <mergeCell ref="R149:S149"/>
    <mergeCell ref="B149:C149"/>
    <mergeCell ref="D149:E149"/>
    <mergeCell ref="F149:G149"/>
    <mergeCell ref="H149:I149"/>
    <mergeCell ref="J149:K149"/>
    <mergeCell ref="R153:S153"/>
    <mergeCell ref="T153:U153"/>
    <mergeCell ref="V153:W153"/>
    <mergeCell ref="R154:S154"/>
    <mergeCell ref="Z149:AA149"/>
    <mergeCell ref="T149:U149"/>
    <mergeCell ref="V149:W149"/>
    <mergeCell ref="X149:Y149"/>
    <mergeCell ref="Z151:AA151"/>
    <mergeCell ref="AB3:AC3"/>
    <mergeCell ref="B2:E2"/>
    <mergeCell ref="AA2:AC2"/>
    <mergeCell ref="B3:C3"/>
    <mergeCell ref="D3:E3"/>
    <mergeCell ref="F3:G3"/>
    <mergeCell ref="H3:I3"/>
    <mergeCell ref="J3:K3"/>
    <mergeCell ref="L3:M3"/>
    <mergeCell ref="Z3:AA3"/>
    <mergeCell ref="T3:U3"/>
    <mergeCell ref="V3:W3"/>
    <mergeCell ref="X3:Y3"/>
    <mergeCell ref="N3:O3"/>
    <mergeCell ref="R3:S3"/>
    <mergeCell ref="P3:Q3"/>
  </mergeCells>
  <phoneticPr fontId="3"/>
  <dataValidations count="1">
    <dataValidation type="list" allowBlank="1" showInputMessage="1" showErrorMessage="1" sqref="AD2" xr:uid="{00000000-0002-0000-0000-000000000000}">
      <formula1>年号</formula1>
    </dataValidation>
  </dataValidations>
  <hyperlinks>
    <hyperlink ref="AB151:AD151" r:id="rId1" display="kikaku@chibajihan.jp" xr:uid="{E9576F3B-D0E2-42F8-BC06-A1C91F8C5638}"/>
  </hyperlinks>
  <printOptions horizontalCentered="1" verticalCentered="1"/>
  <pageMargins left="3.937007874015748E-2" right="7.874015748031496E-2" top="0" bottom="0" header="7.874015748031496E-2" footer="0.11811023622047245"/>
  <pageSetup paperSize="12" scale="47" orientation="portrait" r:id="rId2"/>
  <headerFooter alignWithMargins="0">
    <oddHeader>&amp;R&amp;9（社）自販連千葉県支部
作成　&amp;D</oddHeader>
  </headerFooter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  <pageSetUpPr fitToPage="1"/>
  </sheetPr>
  <dimension ref="A1:AH178"/>
  <sheetViews>
    <sheetView showGridLines="0" view="pageBreakPreview" zoomScale="90" zoomScaleNormal="100" zoomScaleSheetLayoutView="80" workbookViewId="0">
      <pane xSplit="1" ySplit="4" topLeftCell="O130" activePane="bottomRight" state="frozen"/>
      <selection activeCell="B5" sqref="B5"/>
      <selection pane="topRight" activeCell="B5" sqref="B5"/>
      <selection pane="bottomLeft" activeCell="B5" sqref="B5"/>
      <selection pane="bottomRight" activeCell="A3" sqref="A3:AG153"/>
    </sheetView>
  </sheetViews>
  <sheetFormatPr defaultRowHeight="14.25"/>
  <cols>
    <col min="1" max="1" width="6.125" style="5" customWidth="1"/>
    <col min="2" max="2" width="9.25" style="19" customWidth="1"/>
    <col min="3" max="3" width="6.625" style="3" customWidth="1"/>
    <col min="4" max="4" width="9.25" style="19" customWidth="1"/>
    <col min="5" max="5" width="6.625" style="3" customWidth="1"/>
    <col min="6" max="6" width="9.25" style="19" customWidth="1"/>
    <col min="7" max="7" width="6.625" style="3" customWidth="1"/>
    <col min="8" max="8" width="9.25" style="19" customWidth="1"/>
    <col min="9" max="9" width="6.625" style="3" customWidth="1"/>
    <col min="10" max="10" width="9.25" style="19" customWidth="1"/>
    <col min="11" max="11" width="6.625" style="3" customWidth="1"/>
    <col min="12" max="12" width="9.25" style="19" customWidth="1"/>
    <col min="13" max="13" width="6.625" style="3" customWidth="1"/>
    <col min="14" max="14" width="9.25" style="19" customWidth="1"/>
    <col min="15" max="15" width="6.625" style="3" customWidth="1"/>
    <col min="16" max="16" width="9.25" style="19" customWidth="1"/>
    <col min="17" max="17" width="6.625" style="3" customWidth="1"/>
    <col min="18" max="18" width="9.25" style="19" customWidth="1"/>
    <col min="19" max="19" width="6.625" style="3" customWidth="1"/>
    <col min="20" max="20" width="9.25" style="3" customWidth="1"/>
    <col min="21" max="21" width="6.75" style="3" customWidth="1"/>
    <col min="22" max="22" width="9.25" style="19" customWidth="1"/>
    <col min="23" max="23" width="6.625" style="3" customWidth="1"/>
    <col min="24" max="24" width="9.125" style="19" customWidth="1"/>
    <col min="25" max="25" width="6.625" style="3" customWidth="1"/>
    <col min="26" max="26" width="9.25" style="19" customWidth="1"/>
    <col min="27" max="27" width="6.625" style="3" customWidth="1"/>
    <col min="28" max="28" width="9.25" style="19" customWidth="1"/>
    <col min="29" max="29" width="6.625" style="3" customWidth="1"/>
    <col min="30" max="30" width="12.75" style="3" customWidth="1"/>
    <col min="31" max="31" width="6.625" style="5" customWidth="1"/>
    <col min="32" max="33" width="9" style="5"/>
    <col min="34" max="34" width="0" style="5" hidden="1" customWidth="1"/>
    <col min="35" max="16384" width="9" style="5"/>
  </cols>
  <sheetData>
    <row r="1" spans="1:34" ht="16.5" customHeight="1">
      <c r="A1" s="1" t="s">
        <v>0</v>
      </c>
    </row>
    <row r="2" spans="1:34" ht="14.25" customHeight="1">
      <c r="B2" s="288" t="s">
        <v>1</v>
      </c>
      <c r="C2" s="288"/>
      <c r="D2" s="288"/>
      <c r="E2" s="288"/>
      <c r="AA2" s="289" t="s">
        <v>163</v>
      </c>
      <c r="AB2" s="289"/>
      <c r="AC2" s="289"/>
      <c r="AD2" s="32">
        <v>2024.12</v>
      </c>
    </row>
    <row r="3" spans="1:34" ht="14.25" customHeight="1">
      <c r="A3" s="55" t="s">
        <v>2</v>
      </c>
      <c r="B3" s="286" t="s">
        <v>235</v>
      </c>
      <c r="C3" s="287"/>
      <c r="D3" s="286" t="s">
        <v>319</v>
      </c>
      <c r="E3" s="287"/>
      <c r="F3" s="286" t="s">
        <v>3</v>
      </c>
      <c r="G3" s="287"/>
      <c r="H3" s="286" t="s">
        <v>4</v>
      </c>
      <c r="I3" s="287"/>
      <c r="J3" s="286" t="s">
        <v>5</v>
      </c>
      <c r="K3" s="287"/>
      <c r="L3" s="286" t="s">
        <v>6</v>
      </c>
      <c r="M3" s="287"/>
      <c r="N3" s="286" t="s">
        <v>7</v>
      </c>
      <c r="O3" s="287"/>
      <c r="P3" s="286" t="s">
        <v>8</v>
      </c>
      <c r="Q3" s="287"/>
      <c r="R3" s="286" t="s">
        <v>9</v>
      </c>
      <c r="S3" s="287"/>
      <c r="T3" s="286" t="s">
        <v>10</v>
      </c>
      <c r="U3" s="287"/>
      <c r="V3" s="286" t="s">
        <v>11</v>
      </c>
      <c r="W3" s="287"/>
      <c r="X3" s="290" t="s">
        <v>275</v>
      </c>
      <c r="Y3" s="291"/>
      <c r="Z3" s="286" t="s">
        <v>12</v>
      </c>
      <c r="AA3" s="287"/>
      <c r="AB3" s="286" t="s">
        <v>13</v>
      </c>
      <c r="AC3" s="287"/>
      <c r="AD3" s="56"/>
      <c r="AE3" s="57" t="s">
        <v>2</v>
      </c>
      <c r="AF3" s="58"/>
      <c r="AG3" s="58"/>
    </row>
    <row r="4" spans="1:34" ht="14.25" customHeight="1">
      <c r="A4" s="59" t="s">
        <v>14</v>
      </c>
      <c r="B4" s="60" t="s">
        <v>15</v>
      </c>
      <c r="C4" s="61" t="s">
        <v>16</v>
      </c>
      <c r="D4" s="60" t="s">
        <v>15</v>
      </c>
      <c r="E4" s="61" t="s">
        <v>16</v>
      </c>
      <c r="F4" s="60" t="s">
        <v>15</v>
      </c>
      <c r="G4" s="61" t="s">
        <v>16</v>
      </c>
      <c r="H4" s="60" t="s">
        <v>15</v>
      </c>
      <c r="I4" s="61" t="s">
        <v>16</v>
      </c>
      <c r="J4" s="60" t="s">
        <v>15</v>
      </c>
      <c r="K4" s="61" t="s">
        <v>16</v>
      </c>
      <c r="L4" s="60" t="s">
        <v>15</v>
      </c>
      <c r="M4" s="61" t="s">
        <v>16</v>
      </c>
      <c r="N4" s="60" t="s">
        <v>15</v>
      </c>
      <c r="O4" s="61" t="s">
        <v>16</v>
      </c>
      <c r="P4" s="60" t="s">
        <v>15</v>
      </c>
      <c r="Q4" s="61" t="s">
        <v>16</v>
      </c>
      <c r="R4" s="60" t="s">
        <v>15</v>
      </c>
      <c r="S4" s="61" t="s">
        <v>16</v>
      </c>
      <c r="T4" s="60" t="s">
        <v>15</v>
      </c>
      <c r="U4" s="61" t="s">
        <v>16</v>
      </c>
      <c r="V4" s="60" t="s">
        <v>15</v>
      </c>
      <c r="W4" s="61" t="s">
        <v>16</v>
      </c>
      <c r="X4" s="60" t="s">
        <v>15</v>
      </c>
      <c r="Y4" s="61" t="s">
        <v>16</v>
      </c>
      <c r="Z4" s="60" t="s">
        <v>15</v>
      </c>
      <c r="AA4" s="61" t="s">
        <v>16</v>
      </c>
      <c r="AB4" s="60" t="s">
        <v>15</v>
      </c>
      <c r="AC4" s="61" t="s">
        <v>16</v>
      </c>
      <c r="AD4" s="34" t="s">
        <v>17</v>
      </c>
      <c r="AE4" s="62" t="s">
        <v>14</v>
      </c>
      <c r="AF4" s="58"/>
      <c r="AG4" s="58"/>
    </row>
    <row r="5" spans="1:34" ht="15.75" customHeight="1">
      <c r="A5" s="63"/>
      <c r="B5" s="35"/>
      <c r="C5" s="64"/>
      <c r="D5" s="35"/>
      <c r="E5" s="64"/>
      <c r="F5" s="35" t="s">
        <v>18</v>
      </c>
      <c r="G5" s="64">
        <v>60</v>
      </c>
      <c r="H5" s="35"/>
      <c r="I5" s="64"/>
      <c r="J5" s="35" t="s">
        <v>322</v>
      </c>
      <c r="K5" s="64">
        <v>43</v>
      </c>
      <c r="L5" s="35" t="s">
        <v>323</v>
      </c>
      <c r="M5" s="64"/>
      <c r="N5" s="35" t="s">
        <v>215</v>
      </c>
      <c r="O5" s="64"/>
      <c r="P5" s="35" t="s">
        <v>324</v>
      </c>
      <c r="Q5" s="64">
        <v>13</v>
      </c>
      <c r="R5" s="35" t="s">
        <v>448</v>
      </c>
      <c r="S5" s="64"/>
      <c r="T5" s="35" t="s">
        <v>429</v>
      </c>
      <c r="U5" s="64"/>
      <c r="V5" s="35" t="s">
        <v>331</v>
      </c>
      <c r="W5" s="64"/>
      <c r="X5" s="35" t="s">
        <v>326</v>
      </c>
      <c r="Y5" s="64">
        <v>11</v>
      </c>
      <c r="Z5" s="36"/>
      <c r="AA5" s="64"/>
      <c r="AB5" s="35"/>
      <c r="AC5" s="64"/>
      <c r="AD5" s="65"/>
      <c r="AE5" s="66"/>
      <c r="AF5" s="58"/>
      <c r="AG5" s="58"/>
      <c r="AH5" s="15">
        <v>2011.01</v>
      </c>
    </row>
    <row r="6" spans="1:34" ht="15.75" customHeight="1">
      <c r="A6" s="67"/>
      <c r="B6" s="35"/>
      <c r="C6" s="64"/>
      <c r="D6" s="35"/>
      <c r="E6" s="64"/>
      <c r="F6" s="35"/>
      <c r="G6" s="64"/>
      <c r="H6" s="35"/>
      <c r="I6" s="64"/>
      <c r="J6" s="35" t="s">
        <v>315</v>
      </c>
      <c r="K6" s="64">
        <v>60</v>
      </c>
      <c r="L6" s="35"/>
      <c r="M6" s="64"/>
      <c r="N6" s="35"/>
      <c r="O6" s="64"/>
      <c r="P6" s="35" t="s">
        <v>327</v>
      </c>
      <c r="Q6" s="64">
        <v>12</v>
      </c>
      <c r="R6" s="35" t="s">
        <v>328</v>
      </c>
      <c r="S6" s="64">
        <v>2</v>
      </c>
      <c r="T6" s="36"/>
      <c r="U6" s="64"/>
      <c r="V6" s="35" t="s">
        <v>185</v>
      </c>
      <c r="W6" s="64"/>
      <c r="X6" s="35"/>
      <c r="Y6" s="64"/>
      <c r="Z6" s="36"/>
      <c r="AA6" s="64"/>
      <c r="AB6" s="35"/>
      <c r="AC6" s="64"/>
      <c r="AD6" s="65"/>
      <c r="AE6" s="68"/>
      <c r="AF6" s="58"/>
      <c r="AG6" s="58"/>
      <c r="AH6" s="15">
        <v>2011.02</v>
      </c>
    </row>
    <row r="7" spans="1:34" ht="15.75" customHeight="1">
      <c r="A7" s="69"/>
      <c r="B7" s="35"/>
      <c r="C7" s="64"/>
      <c r="D7" s="35"/>
      <c r="E7" s="64"/>
      <c r="F7" s="35"/>
      <c r="G7" s="64"/>
      <c r="H7" s="35"/>
      <c r="I7" s="64"/>
      <c r="J7" s="35" t="s">
        <v>329</v>
      </c>
      <c r="K7" s="64"/>
      <c r="L7" s="35"/>
      <c r="M7" s="64"/>
      <c r="N7" s="35"/>
      <c r="O7" s="64"/>
      <c r="P7" s="35"/>
      <c r="Q7" s="64"/>
      <c r="R7" s="35" t="s">
        <v>330</v>
      </c>
      <c r="S7" s="64"/>
      <c r="T7" s="35"/>
      <c r="U7" s="64"/>
      <c r="V7" s="35" t="s">
        <v>186</v>
      </c>
      <c r="W7" s="64"/>
      <c r="X7" s="35"/>
      <c r="Y7" s="64"/>
      <c r="Z7" s="35"/>
      <c r="AA7" s="64"/>
      <c r="AB7" s="35"/>
      <c r="AC7" s="64"/>
      <c r="AD7" s="65"/>
      <c r="AE7" s="70"/>
      <c r="AF7" s="58"/>
      <c r="AG7" s="58"/>
      <c r="AH7" s="15">
        <v>2011.03</v>
      </c>
    </row>
    <row r="8" spans="1:34" ht="15.75" customHeight="1">
      <c r="A8" s="71" t="s">
        <v>19</v>
      </c>
      <c r="B8" s="35"/>
      <c r="C8" s="64"/>
      <c r="D8" s="35"/>
      <c r="E8" s="64"/>
      <c r="F8" s="35"/>
      <c r="G8" s="64"/>
      <c r="H8" s="35"/>
      <c r="I8" s="64"/>
      <c r="J8" s="35"/>
      <c r="K8" s="64"/>
      <c r="L8" s="35"/>
      <c r="M8" s="64"/>
      <c r="N8" s="35"/>
      <c r="O8" s="64"/>
      <c r="P8" s="35"/>
      <c r="Q8" s="64"/>
      <c r="R8" s="35" t="s">
        <v>332</v>
      </c>
      <c r="S8" s="64">
        <v>8</v>
      </c>
      <c r="T8" s="35"/>
      <c r="U8" s="64"/>
      <c r="V8" s="35" t="s">
        <v>187</v>
      </c>
      <c r="W8" s="64">
        <v>11</v>
      </c>
      <c r="X8" s="35"/>
      <c r="Y8" s="64"/>
      <c r="Z8" s="36"/>
      <c r="AA8" s="64"/>
      <c r="AB8" s="35"/>
      <c r="AC8" s="64"/>
      <c r="AD8" s="65"/>
      <c r="AE8" s="72" t="s">
        <v>19</v>
      </c>
      <c r="AF8" s="58"/>
      <c r="AG8" s="58"/>
      <c r="AH8" s="15">
        <v>2011.04</v>
      </c>
    </row>
    <row r="9" spans="1:34" ht="15.75" customHeight="1">
      <c r="A9" s="73" t="s">
        <v>22</v>
      </c>
      <c r="B9" s="35"/>
      <c r="C9" s="64"/>
      <c r="D9" s="35"/>
      <c r="E9" s="64"/>
      <c r="F9" s="35"/>
      <c r="G9" s="64"/>
      <c r="H9" s="35"/>
      <c r="I9" s="64"/>
      <c r="J9" s="35"/>
      <c r="K9" s="64"/>
      <c r="L9" s="35"/>
      <c r="M9" s="64"/>
      <c r="N9" s="35"/>
      <c r="O9" s="64"/>
      <c r="P9" s="35"/>
      <c r="Q9" s="64"/>
      <c r="R9" s="35" t="s">
        <v>333</v>
      </c>
      <c r="S9" s="64"/>
      <c r="T9" s="35"/>
      <c r="U9" s="64"/>
      <c r="V9" s="35" t="s">
        <v>188</v>
      </c>
      <c r="W9" s="64">
        <v>3</v>
      </c>
      <c r="X9" s="35"/>
      <c r="Y9" s="64"/>
      <c r="Z9" s="36"/>
      <c r="AA9" s="64"/>
      <c r="AB9" s="35"/>
      <c r="AC9" s="64"/>
      <c r="AD9" s="65"/>
      <c r="AE9" s="74" t="s">
        <v>22</v>
      </c>
      <c r="AF9" s="58"/>
      <c r="AG9" s="58"/>
      <c r="AH9" s="15">
        <v>2011.05</v>
      </c>
    </row>
    <row r="10" spans="1:34" ht="15.75" customHeight="1">
      <c r="A10" s="73" t="s">
        <v>24</v>
      </c>
      <c r="B10" s="35"/>
      <c r="C10" s="64"/>
      <c r="D10" s="35"/>
      <c r="E10" s="64"/>
      <c r="F10" s="35"/>
      <c r="G10" s="64"/>
      <c r="H10" s="35"/>
      <c r="I10" s="64"/>
      <c r="J10" s="35"/>
      <c r="K10" s="64"/>
      <c r="L10" s="35"/>
      <c r="M10" s="64"/>
      <c r="N10" s="35"/>
      <c r="O10" s="64"/>
      <c r="P10" s="35"/>
      <c r="Q10" s="64"/>
      <c r="R10" s="35" t="s">
        <v>334</v>
      </c>
      <c r="S10" s="64">
        <v>2</v>
      </c>
      <c r="T10" s="35"/>
      <c r="U10" s="64"/>
      <c r="V10" s="35" t="s">
        <v>189</v>
      </c>
      <c r="W10" s="64">
        <v>10</v>
      </c>
      <c r="X10" s="35"/>
      <c r="Y10" s="64"/>
      <c r="Z10" s="36"/>
      <c r="AA10" s="64"/>
      <c r="AB10" s="35"/>
      <c r="AC10" s="64"/>
      <c r="AD10" s="65"/>
      <c r="AE10" s="74" t="s">
        <v>24</v>
      </c>
      <c r="AF10" s="58"/>
      <c r="AG10" s="58"/>
      <c r="AH10" s="15">
        <v>2011.06</v>
      </c>
    </row>
    <row r="11" spans="1:34" ht="15.75" customHeight="1">
      <c r="A11" s="73" t="s">
        <v>19</v>
      </c>
      <c r="B11" s="35"/>
      <c r="C11" s="64"/>
      <c r="D11" s="35"/>
      <c r="E11" s="64"/>
      <c r="F11" s="35"/>
      <c r="G11" s="64"/>
      <c r="H11" s="35"/>
      <c r="I11" s="64"/>
      <c r="J11" s="35"/>
      <c r="K11" s="64"/>
      <c r="L11" s="35"/>
      <c r="M11" s="64"/>
      <c r="N11" s="35"/>
      <c r="O11" s="64"/>
      <c r="P11" s="35"/>
      <c r="Q11" s="64"/>
      <c r="R11" s="35" t="s">
        <v>338</v>
      </c>
      <c r="S11" s="64"/>
      <c r="T11" s="35"/>
      <c r="U11" s="64"/>
      <c r="V11" s="35" t="s">
        <v>450</v>
      </c>
      <c r="W11" s="64"/>
      <c r="X11" s="35"/>
      <c r="Y11" s="64"/>
      <c r="Z11" s="36"/>
      <c r="AA11" s="64"/>
      <c r="AB11" s="35"/>
      <c r="AC11" s="64"/>
      <c r="AD11" s="65"/>
      <c r="AE11" s="74" t="s">
        <v>19</v>
      </c>
      <c r="AF11" s="58"/>
      <c r="AG11" s="58"/>
      <c r="AH11" s="15">
        <v>2011.07</v>
      </c>
    </row>
    <row r="12" spans="1:34" ht="15.75" customHeight="1">
      <c r="A12" s="71" t="s">
        <v>26</v>
      </c>
      <c r="B12" s="35"/>
      <c r="C12" s="64"/>
      <c r="D12" s="35"/>
      <c r="E12" s="64"/>
      <c r="F12" s="35"/>
      <c r="G12" s="64"/>
      <c r="H12" s="35"/>
      <c r="I12" s="64"/>
      <c r="J12" s="35"/>
      <c r="K12" s="64"/>
      <c r="L12" s="35"/>
      <c r="M12" s="64"/>
      <c r="N12" s="35"/>
      <c r="O12" s="64"/>
      <c r="P12" s="35"/>
      <c r="Q12" s="64"/>
      <c r="R12" s="37" t="s">
        <v>248</v>
      </c>
      <c r="S12" s="64"/>
      <c r="T12" s="35"/>
      <c r="U12" s="64"/>
      <c r="V12" s="38" t="s">
        <v>190</v>
      </c>
      <c r="W12" s="64"/>
      <c r="X12" s="35"/>
      <c r="Y12" s="64"/>
      <c r="Z12" s="36"/>
      <c r="AA12" s="64"/>
      <c r="AB12" s="35"/>
      <c r="AC12" s="64"/>
      <c r="AD12" s="65"/>
      <c r="AE12" s="72" t="s">
        <v>26</v>
      </c>
      <c r="AF12" s="58"/>
      <c r="AG12" s="58"/>
      <c r="AH12" s="15">
        <v>2011.08</v>
      </c>
    </row>
    <row r="13" spans="1:34" ht="15.75" customHeight="1">
      <c r="A13" s="71"/>
      <c r="B13" s="35"/>
      <c r="C13" s="64"/>
      <c r="D13" s="35"/>
      <c r="E13" s="64"/>
      <c r="F13" s="35"/>
      <c r="G13" s="64"/>
      <c r="H13" s="35"/>
      <c r="I13" s="64"/>
      <c r="J13" s="35"/>
      <c r="K13" s="64"/>
      <c r="L13" s="35"/>
      <c r="M13" s="64"/>
      <c r="N13" s="35"/>
      <c r="O13" s="64"/>
      <c r="P13" s="35"/>
      <c r="Q13" s="64"/>
      <c r="R13" s="35"/>
      <c r="S13" s="64"/>
      <c r="T13" s="35"/>
      <c r="U13" s="64"/>
      <c r="V13" s="35" t="s">
        <v>114</v>
      </c>
      <c r="W13" s="64"/>
      <c r="X13" s="35"/>
      <c r="Y13" s="64"/>
      <c r="Z13" s="36"/>
      <c r="AA13" s="64"/>
      <c r="AB13" s="35"/>
      <c r="AC13" s="64"/>
      <c r="AD13" s="65"/>
      <c r="AE13" s="72"/>
      <c r="AF13" s="58"/>
      <c r="AG13" s="58"/>
      <c r="AH13" s="15">
        <v>2011.09</v>
      </c>
    </row>
    <row r="14" spans="1:34" ht="15.75" customHeight="1">
      <c r="A14" s="71" t="s">
        <v>29</v>
      </c>
      <c r="B14" s="35"/>
      <c r="C14" s="64"/>
      <c r="D14" s="35"/>
      <c r="E14" s="64"/>
      <c r="F14" s="35"/>
      <c r="G14" s="64"/>
      <c r="H14" s="35"/>
      <c r="I14" s="64"/>
      <c r="J14" s="35"/>
      <c r="K14" s="64"/>
      <c r="L14" s="35"/>
      <c r="M14" s="64"/>
      <c r="N14" s="35"/>
      <c r="O14" s="64"/>
      <c r="P14" s="35"/>
      <c r="Q14" s="64"/>
      <c r="R14" s="36"/>
      <c r="S14" s="64"/>
      <c r="T14" s="35"/>
      <c r="U14" s="64"/>
      <c r="V14" s="36" t="s">
        <v>287</v>
      </c>
      <c r="W14" s="64"/>
      <c r="X14" s="35"/>
      <c r="Y14" s="64"/>
      <c r="Z14" s="36"/>
      <c r="AA14" s="64"/>
      <c r="AB14" s="35"/>
      <c r="AC14" s="64"/>
      <c r="AD14" s="65"/>
      <c r="AE14" s="72" t="s">
        <v>29</v>
      </c>
      <c r="AF14" s="58"/>
      <c r="AG14" s="58"/>
      <c r="AH14" s="15">
        <v>2011.11</v>
      </c>
    </row>
    <row r="15" spans="1:34" ht="15.75" customHeight="1">
      <c r="A15" s="71" t="s">
        <v>31</v>
      </c>
      <c r="B15" s="35"/>
      <c r="C15" s="64"/>
      <c r="D15" s="35"/>
      <c r="E15" s="64"/>
      <c r="F15" s="35"/>
      <c r="G15" s="64"/>
      <c r="H15" s="35"/>
      <c r="I15" s="64"/>
      <c r="J15" s="35"/>
      <c r="K15" s="64"/>
      <c r="L15" s="35"/>
      <c r="M15" s="64"/>
      <c r="N15" s="35"/>
      <c r="O15" s="64"/>
      <c r="P15" s="35"/>
      <c r="Q15" s="64"/>
      <c r="R15" s="35"/>
      <c r="S15" s="64"/>
      <c r="T15" s="35"/>
      <c r="U15" s="64"/>
      <c r="V15" s="35" t="s">
        <v>34</v>
      </c>
      <c r="W15" s="64"/>
      <c r="X15" s="35"/>
      <c r="Y15" s="64"/>
      <c r="Z15" s="36"/>
      <c r="AA15" s="64"/>
      <c r="AB15" s="35"/>
      <c r="AC15" s="64"/>
      <c r="AD15" s="65"/>
      <c r="AE15" s="72" t="s">
        <v>31</v>
      </c>
      <c r="AF15" s="58"/>
      <c r="AG15" s="58"/>
      <c r="AH15" s="15">
        <v>2011.12</v>
      </c>
    </row>
    <row r="16" spans="1:34" ht="15.75" customHeight="1">
      <c r="A16" s="71" t="s">
        <v>33</v>
      </c>
      <c r="B16" s="35"/>
      <c r="C16" s="64"/>
      <c r="D16" s="35"/>
      <c r="E16" s="64"/>
      <c r="F16" s="35"/>
      <c r="G16" s="64"/>
      <c r="H16" s="35"/>
      <c r="I16" s="64"/>
      <c r="J16" s="35"/>
      <c r="K16" s="64"/>
      <c r="L16" s="35"/>
      <c r="M16" s="64"/>
      <c r="N16" s="35"/>
      <c r="O16" s="64"/>
      <c r="P16" s="35"/>
      <c r="Q16" s="64"/>
      <c r="R16" s="35"/>
      <c r="S16" s="64"/>
      <c r="T16" s="35"/>
      <c r="U16" s="64"/>
      <c r="V16" s="35" t="s">
        <v>504</v>
      </c>
      <c r="W16" s="64"/>
      <c r="X16" s="35"/>
      <c r="Y16" s="64"/>
      <c r="Z16" s="36"/>
      <c r="AA16" s="64"/>
      <c r="AB16" s="35"/>
      <c r="AC16" s="64"/>
      <c r="AD16" s="65"/>
      <c r="AE16" s="72" t="s">
        <v>33</v>
      </c>
      <c r="AF16" s="58"/>
      <c r="AG16" s="58"/>
    </row>
    <row r="17" spans="1:33" ht="15.75" customHeight="1">
      <c r="A17" s="71"/>
      <c r="B17" s="35"/>
      <c r="C17" s="64"/>
      <c r="D17" s="35"/>
      <c r="E17" s="64"/>
      <c r="F17" s="35"/>
      <c r="G17" s="64"/>
      <c r="H17" s="35"/>
      <c r="I17" s="64"/>
      <c r="J17" s="35"/>
      <c r="K17" s="64"/>
      <c r="L17" s="35"/>
      <c r="M17" s="64"/>
      <c r="N17" s="35"/>
      <c r="O17" s="64"/>
      <c r="P17" s="35"/>
      <c r="Q17" s="64"/>
      <c r="R17" s="35"/>
      <c r="S17" s="64"/>
      <c r="T17" s="35"/>
      <c r="U17" s="64"/>
      <c r="V17" s="35"/>
      <c r="W17" s="64"/>
      <c r="X17" s="35"/>
      <c r="Y17" s="64"/>
      <c r="Z17" s="36"/>
      <c r="AA17" s="64"/>
      <c r="AB17" s="35"/>
      <c r="AC17" s="64"/>
      <c r="AD17" s="65"/>
      <c r="AE17" s="72"/>
      <c r="AF17" s="58"/>
      <c r="AG17" s="58"/>
    </row>
    <row r="18" spans="1:33" ht="15.75" customHeight="1">
      <c r="A18" s="71"/>
      <c r="B18" s="35"/>
      <c r="C18" s="64"/>
      <c r="D18" s="35"/>
      <c r="E18" s="64"/>
      <c r="F18" s="35"/>
      <c r="G18" s="64"/>
      <c r="H18" s="35"/>
      <c r="I18" s="64"/>
      <c r="J18" s="35"/>
      <c r="K18" s="64"/>
      <c r="L18" s="35"/>
      <c r="M18" s="64"/>
      <c r="N18" s="35"/>
      <c r="O18" s="64"/>
      <c r="P18" s="35"/>
      <c r="Q18" s="64"/>
      <c r="R18" s="35"/>
      <c r="S18" s="64"/>
      <c r="T18" s="35"/>
      <c r="U18" s="64"/>
      <c r="V18" s="35"/>
      <c r="W18" s="64"/>
      <c r="X18" s="35"/>
      <c r="Y18" s="64"/>
      <c r="Z18" s="36"/>
      <c r="AA18" s="64"/>
      <c r="AB18" s="35"/>
      <c r="AC18" s="64"/>
      <c r="AD18" s="65"/>
      <c r="AE18" s="72"/>
      <c r="AF18" s="58"/>
      <c r="AG18" s="58"/>
    </row>
    <row r="19" spans="1:33" ht="15.75" customHeight="1">
      <c r="A19" s="75"/>
      <c r="B19" s="35"/>
      <c r="C19" s="64"/>
      <c r="D19" s="35"/>
      <c r="E19" s="64"/>
      <c r="F19" s="35"/>
      <c r="G19" s="64"/>
      <c r="H19" s="35"/>
      <c r="I19" s="64"/>
      <c r="J19" s="35"/>
      <c r="K19" s="64"/>
      <c r="L19" s="35"/>
      <c r="M19" s="64"/>
      <c r="N19" s="35"/>
      <c r="O19" s="64"/>
      <c r="P19" s="35"/>
      <c r="Q19" s="64"/>
      <c r="R19" s="35"/>
      <c r="S19" s="64"/>
      <c r="T19" s="35"/>
      <c r="U19" s="64"/>
      <c r="V19" s="35"/>
      <c r="W19" s="64"/>
      <c r="X19" s="35"/>
      <c r="Y19" s="64"/>
      <c r="Z19" s="36"/>
      <c r="AA19" s="64"/>
      <c r="AB19" s="35"/>
      <c r="AC19" s="64"/>
      <c r="AD19" s="65"/>
      <c r="AE19" s="76"/>
      <c r="AF19" s="58"/>
      <c r="AG19" s="58"/>
    </row>
    <row r="20" spans="1:33" ht="15.75" customHeight="1">
      <c r="A20" s="75"/>
      <c r="B20" s="35"/>
      <c r="C20" s="64"/>
      <c r="D20" s="35"/>
      <c r="E20" s="64"/>
      <c r="F20" s="35"/>
      <c r="G20" s="64"/>
      <c r="H20" s="35"/>
      <c r="I20" s="64"/>
      <c r="J20" s="35"/>
      <c r="K20" s="64"/>
      <c r="L20" s="35"/>
      <c r="M20" s="64"/>
      <c r="N20" s="35"/>
      <c r="O20" s="64"/>
      <c r="P20" s="35"/>
      <c r="Q20" s="64"/>
      <c r="R20" s="35"/>
      <c r="S20" s="64"/>
      <c r="T20" s="35"/>
      <c r="U20" s="64"/>
      <c r="V20" s="35"/>
      <c r="W20" s="64"/>
      <c r="X20" s="35"/>
      <c r="Y20" s="64"/>
      <c r="Z20" s="36"/>
      <c r="AA20" s="64"/>
      <c r="AB20" s="35"/>
      <c r="AC20" s="64"/>
      <c r="AD20" s="65"/>
      <c r="AE20" s="76"/>
      <c r="AF20" s="58"/>
      <c r="AG20" s="58"/>
    </row>
    <row r="21" spans="1:33" ht="15.75" customHeight="1">
      <c r="A21" s="75"/>
      <c r="B21" s="35"/>
      <c r="C21" s="64"/>
      <c r="D21" s="35"/>
      <c r="E21" s="64"/>
      <c r="F21" s="35"/>
      <c r="G21" s="64"/>
      <c r="H21" s="35"/>
      <c r="I21" s="64"/>
      <c r="J21" s="35"/>
      <c r="K21" s="64"/>
      <c r="L21" s="35"/>
      <c r="M21" s="64"/>
      <c r="N21" s="35"/>
      <c r="O21" s="64"/>
      <c r="P21" s="35"/>
      <c r="Q21" s="64"/>
      <c r="R21" s="35"/>
      <c r="S21" s="64"/>
      <c r="T21" s="35"/>
      <c r="U21" s="64"/>
      <c r="V21" s="58"/>
      <c r="W21" s="64"/>
      <c r="X21" s="35"/>
      <c r="Y21" s="64"/>
      <c r="Z21" s="36"/>
      <c r="AA21" s="39"/>
      <c r="AB21" s="36"/>
      <c r="AC21" s="64"/>
      <c r="AD21" s="40" t="s">
        <v>36</v>
      </c>
      <c r="AE21" s="76"/>
      <c r="AF21" s="58"/>
      <c r="AG21" s="58"/>
    </row>
    <row r="22" spans="1:33" ht="15.75" customHeight="1">
      <c r="A22" s="75"/>
      <c r="B22" s="35"/>
      <c r="C22" s="64"/>
      <c r="D22" s="35"/>
      <c r="E22" s="64"/>
      <c r="F22" s="35"/>
      <c r="G22" s="64"/>
      <c r="H22" s="35"/>
      <c r="I22" s="64"/>
      <c r="J22" s="35"/>
      <c r="K22" s="64"/>
      <c r="L22" s="35" t="s">
        <v>336</v>
      </c>
      <c r="M22" s="64">
        <v>2</v>
      </c>
      <c r="N22" s="35"/>
      <c r="O22" s="64"/>
      <c r="P22" s="35"/>
      <c r="Q22" s="64"/>
      <c r="R22" s="35"/>
      <c r="S22" s="64"/>
      <c r="T22" s="35"/>
      <c r="U22" s="64"/>
      <c r="V22" s="58"/>
      <c r="W22" s="64"/>
      <c r="X22" s="35"/>
      <c r="Y22" s="64"/>
      <c r="Z22" s="36"/>
      <c r="AA22" s="64"/>
      <c r="AB22" s="35"/>
      <c r="AC22" s="64"/>
      <c r="AD22" s="77">
        <v>342</v>
      </c>
      <c r="AE22" s="76"/>
      <c r="AF22" s="58">
        <v>5</v>
      </c>
      <c r="AG22" s="78" t="s">
        <v>473</v>
      </c>
    </row>
    <row r="23" spans="1:33" ht="15.75" customHeight="1">
      <c r="A23" s="75"/>
      <c r="B23" s="35"/>
      <c r="C23" s="64"/>
      <c r="D23" s="35"/>
      <c r="E23" s="64"/>
      <c r="F23" s="35"/>
      <c r="G23" s="64"/>
      <c r="H23" s="35"/>
      <c r="I23" s="64"/>
      <c r="J23" s="35"/>
      <c r="K23" s="64"/>
      <c r="L23" s="35" t="s">
        <v>335</v>
      </c>
      <c r="M23" s="64"/>
      <c r="N23" s="35"/>
      <c r="O23" s="64"/>
      <c r="P23" s="35"/>
      <c r="Q23" s="64"/>
      <c r="R23" s="35"/>
      <c r="S23" s="64"/>
      <c r="T23" s="35"/>
      <c r="U23" s="64"/>
      <c r="V23" s="35" t="s">
        <v>336</v>
      </c>
      <c r="W23" s="64">
        <v>1</v>
      </c>
      <c r="X23" s="35"/>
      <c r="Y23" s="64"/>
      <c r="Z23" s="36"/>
      <c r="AA23" s="64"/>
      <c r="AB23" s="35"/>
      <c r="AC23" s="64"/>
      <c r="AD23" s="40" t="s">
        <v>37</v>
      </c>
      <c r="AE23" s="76"/>
      <c r="AF23" s="58">
        <v>264</v>
      </c>
      <c r="AG23" s="78" t="s">
        <v>474</v>
      </c>
    </row>
    <row r="24" spans="1:33" ht="15.75" customHeight="1">
      <c r="A24" s="75"/>
      <c r="B24" s="35" t="s">
        <v>12</v>
      </c>
      <c r="C24" s="64">
        <v>4</v>
      </c>
      <c r="D24" s="35" t="s">
        <v>12</v>
      </c>
      <c r="E24" s="64"/>
      <c r="F24" s="35"/>
      <c r="G24" s="64"/>
      <c r="H24" s="35" t="s">
        <v>12</v>
      </c>
      <c r="I24" s="64">
        <v>1</v>
      </c>
      <c r="J24" s="35" t="s">
        <v>12</v>
      </c>
      <c r="K24" s="64"/>
      <c r="L24" s="35" t="s">
        <v>12</v>
      </c>
      <c r="M24" s="64"/>
      <c r="N24" s="35" t="s">
        <v>12</v>
      </c>
      <c r="O24" s="64"/>
      <c r="P24" s="35" t="s">
        <v>12</v>
      </c>
      <c r="Q24" s="64"/>
      <c r="R24" s="35" t="s">
        <v>12</v>
      </c>
      <c r="S24" s="64">
        <v>3</v>
      </c>
      <c r="T24" s="35" t="s">
        <v>12</v>
      </c>
      <c r="U24" s="64">
        <v>3</v>
      </c>
      <c r="V24" s="35" t="s">
        <v>12</v>
      </c>
      <c r="W24" s="64"/>
      <c r="X24" s="35"/>
      <c r="Y24" s="64"/>
      <c r="Z24" s="36" t="s">
        <v>12</v>
      </c>
      <c r="AA24" s="39">
        <v>17</v>
      </c>
      <c r="AB24" s="35" t="s">
        <v>12</v>
      </c>
      <c r="AC24" s="64">
        <v>6</v>
      </c>
      <c r="AD24" s="79">
        <f>IF(ISERROR(AD25/AD22),"",AD25/AD22)</f>
        <v>0.79532163742690054</v>
      </c>
      <c r="AE24" s="76"/>
      <c r="AF24" s="58">
        <v>3</v>
      </c>
      <c r="AG24" s="78" t="s">
        <v>475</v>
      </c>
    </row>
    <row r="25" spans="1:33" ht="15.75" customHeight="1">
      <c r="A25" s="80" t="s">
        <v>38</v>
      </c>
      <c r="B25" s="41" t="s">
        <v>39</v>
      </c>
      <c r="C25" s="81">
        <f>SUBTOTAL(9,C5:C24)</f>
        <v>4</v>
      </c>
      <c r="D25" s="41" t="s">
        <v>436</v>
      </c>
      <c r="E25" s="81">
        <f>SUBTOTAL(9,E5:E24)</f>
        <v>0</v>
      </c>
      <c r="F25" s="41" t="s">
        <v>40</v>
      </c>
      <c r="G25" s="81">
        <f>SUBTOTAL(9,G5:G24)</f>
        <v>60</v>
      </c>
      <c r="H25" s="41" t="s">
        <v>41</v>
      </c>
      <c r="I25" s="81">
        <f>SUBTOTAL(9,I5:I24)</f>
        <v>1</v>
      </c>
      <c r="J25" s="41" t="s">
        <v>42</v>
      </c>
      <c r="K25" s="81">
        <f>SUBTOTAL(9,K5:K24)</f>
        <v>103</v>
      </c>
      <c r="L25" s="41" t="s">
        <v>43</v>
      </c>
      <c r="M25" s="81">
        <f>SUBTOTAL(9,M5:M24)</f>
        <v>2</v>
      </c>
      <c r="N25" s="41" t="s">
        <v>44</v>
      </c>
      <c r="O25" s="81">
        <f>SUBTOTAL(9,O5:O24)</f>
        <v>0</v>
      </c>
      <c r="P25" s="41" t="s">
        <v>45</v>
      </c>
      <c r="Q25" s="81">
        <f>SUBTOTAL(9,Q5:Q24)</f>
        <v>25</v>
      </c>
      <c r="R25" s="41" t="s">
        <v>46</v>
      </c>
      <c r="S25" s="81">
        <f>SUBTOTAL(9,S5:S24)</f>
        <v>15</v>
      </c>
      <c r="T25" s="41" t="s">
        <v>47</v>
      </c>
      <c r="U25" s="81">
        <f>SUBTOTAL(9,U5:U24)</f>
        <v>3</v>
      </c>
      <c r="V25" s="41" t="s">
        <v>48</v>
      </c>
      <c r="W25" s="81">
        <f>SUBTOTAL(9,W5:W24)</f>
        <v>25</v>
      </c>
      <c r="X25" s="41" t="s">
        <v>278</v>
      </c>
      <c r="Y25" s="81">
        <f>SUBTOTAL(9,Y5:Y24)</f>
        <v>11</v>
      </c>
      <c r="Z25" s="41" t="s">
        <v>49</v>
      </c>
      <c r="AA25" s="81">
        <f>SUBTOTAL(9,AA5:AA24)</f>
        <v>17</v>
      </c>
      <c r="AB25" s="41" t="s">
        <v>50</v>
      </c>
      <c r="AC25" s="81">
        <f>SUBTOTAL(9,AC5:AC24)</f>
        <v>6</v>
      </c>
      <c r="AD25" s="82">
        <f>SUM(B25:AC25)</f>
        <v>272</v>
      </c>
      <c r="AE25" s="83" t="s">
        <v>38</v>
      </c>
      <c r="AF25" s="84">
        <f>SUM(AF21:AF24)</f>
        <v>272</v>
      </c>
      <c r="AG25" s="58"/>
    </row>
    <row r="26" spans="1:33" ht="15.75" customHeight="1">
      <c r="A26" s="75"/>
      <c r="B26" s="35"/>
      <c r="C26" s="64"/>
      <c r="D26" s="35"/>
      <c r="E26" s="64"/>
      <c r="F26" s="35"/>
      <c r="G26" s="64"/>
      <c r="H26" s="35"/>
      <c r="I26" s="64"/>
      <c r="J26" s="35"/>
      <c r="K26" s="64"/>
      <c r="L26" s="35"/>
      <c r="M26" s="64"/>
      <c r="N26" s="35"/>
      <c r="O26" s="64"/>
      <c r="P26" s="35"/>
      <c r="Q26" s="64"/>
      <c r="R26" s="35"/>
      <c r="S26" s="64"/>
      <c r="T26" s="35"/>
      <c r="U26" s="64"/>
      <c r="V26" s="35"/>
      <c r="W26" s="64"/>
      <c r="X26" s="35"/>
      <c r="Y26" s="64"/>
      <c r="Z26" s="36"/>
      <c r="AA26" s="64"/>
      <c r="AB26" s="35"/>
      <c r="AC26" s="64"/>
      <c r="AD26" s="65"/>
      <c r="AE26" s="76"/>
      <c r="AF26" s="58"/>
      <c r="AG26" s="58"/>
    </row>
    <row r="27" spans="1:33" ht="15.75" customHeight="1">
      <c r="A27" s="71" t="s">
        <v>51</v>
      </c>
      <c r="B27" s="35"/>
      <c r="C27" s="64"/>
      <c r="D27" s="35"/>
      <c r="E27" s="64"/>
      <c r="F27" s="35" t="s">
        <v>18</v>
      </c>
      <c r="G27" s="64">
        <v>108</v>
      </c>
      <c r="H27" s="35"/>
      <c r="I27" s="64"/>
      <c r="J27" s="35" t="s">
        <v>315</v>
      </c>
      <c r="K27" s="64">
        <v>105</v>
      </c>
      <c r="L27" s="35" t="s">
        <v>323</v>
      </c>
      <c r="M27" s="64"/>
      <c r="N27" s="35"/>
      <c r="O27" s="64"/>
      <c r="P27" s="35" t="s">
        <v>324</v>
      </c>
      <c r="Q27" s="64">
        <v>110</v>
      </c>
      <c r="R27" s="35" t="s">
        <v>328</v>
      </c>
      <c r="S27" s="64">
        <v>1</v>
      </c>
      <c r="T27" s="35"/>
      <c r="U27" s="64"/>
      <c r="V27" s="35" t="s">
        <v>187</v>
      </c>
      <c r="W27" s="64">
        <v>18</v>
      </c>
      <c r="X27" s="35" t="s">
        <v>326</v>
      </c>
      <c r="Y27" s="64">
        <v>40</v>
      </c>
      <c r="Z27" s="36"/>
      <c r="AA27" s="64"/>
      <c r="AB27" s="35"/>
      <c r="AC27" s="64"/>
      <c r="AD27" s="65"/>
      <c r="AE27" s="72" t="s">
        <v>51</v>
      </c>
      <c r="AF27" s="84"/>
      <c r="AG27" s="84"/>
    </row>
    <row r="28" spans="1:33" ht="15.75" customHeight="1">
      <c r="A28" s="71" t="s">
        <v>52</v>
      </c>
      <c r="B28" s="35"/>
      <c r="C28" s="64"/>
      <c r="D28" s="35"/>
      <c r="E28" s="64"/>
      <c r="F28" s="35"/>
      <c r="G28" s="64"/>
      <c r="H28" s="35"/>
      <c r="I28" s="64"/>
      <c r="J28" s="35" t="s">
        <v>322</v>
      </c>
      <c r="K28" s="64">
        <v>83</v>
      </c>
      <c r="L28" s="35"/>
      <c r="M28" s="64"/>
      <c r="N28" s="35"/>
      <c r="O28" s="64"/>
      <c r="P28" s="35" t="s">
        <v>327</v>
      </c>
      <c r="Q28" s="64">
        <v>78</v>
      </c>
      <c r="R28" s="35" t="s">
        <v>332</v>
      </c>
      <c r="S28" s="64">
        <v>7</v>
      </c>
      <c r="T28" s="35"/>
      <c r="U28" s="64"/>
      <c r="V28" s="35" t="s">
        <v>189</v>
      </c>
      <c r="W28" s="64">
        <v>2</v>
      </c>
      <c r="X28" s="35"/>
      <c r="Y28" s="64"/>
      <c r="Z28" s="36"/>
      <c r="AA28" s="64"/>
      <c r="AB28" s="35"/>
      <c r="AC28" s="64"/>
      <c r="AD28" s="65"/>
      <c r="AE28" s="72" t="s">
        <v>52</v>
      </c>
      <c r="AF28" s="58"/>
      <c r="AG28" s="58"/>
    </row>
    <row r="29" spans="1:33" ht="15.75" customHeight="1">
      <c r="A29" s="71" t="s">
        <v>53</v>
      </c>
      <c r="B29" s="35"/>
      <c r="C29" s="64"/>
      <c r="D29" s="35"/>
      <c r="E29" s="64"/>
      <c r="F29" s="35"/>
      <c r="G29" s="64"/>
      <c r="H29" s="35"/>
      <c r="I29" s="64"/>
      <c r="J29" s="35" t="s">
        <v>329</v>
      </c>
      <c r="K29" s="64">
        <v>2</v>
      </c>
      <c r="L29" s="35"/>
      <c r="M29" s="64"/>
      <c r="N29" s="35"/>
      <c r="O29" s="64"/>
      <c r="P29" s="35"/>
      <c r="Q29" s="64"/>
      <c r="R29" s="35"/>
      <c r="S29" s="64"/>
      <c r="T29" s="35"/>
      <c r="U29" s="64"/>
      <c r="V29" s="35"/>
      <c r="W29" s="64"/>
      <c r="X29" s="35"/>
      <c r="Y29" s="64"/>
      <c r="Z29" s="36"/>
      <c r="AA29" s="64"/>
      <c r="AB29" s="35"/>
      <c r="AC29" s="64"/>
      <c r="AD29" s="40" t="s">
        <v>54</v>
      </c>
      <c r="AE29" s="72" t="s">
        <v>53</v>
      </c>
      <c r="AF29" s="58"/>
      <c r="AG29" s="58"/>
    </row>
    <row r="30" spans="1:33" ht="15.75" customHeight="1">
      <c r="A30" s="71" t="s">
        <v>55</v>
      </c>
      <c r="B30" s="35"/>
      <c r="C30" s="64"/>
      <c r="D30" s="35"/>
      <c r="E30" s="64"/>
      <c r="F30" s="35"/>
      <c r="G30" s="64"/>
      <c r="H30" s="35"/>
      <c r="I30" s="64"/>
      <c r="J30" s="35"/>
      <c r="K30" s="64"/>
      <c r="L30" s="35"/>
      <c r="M30" s="64"/>
      <c r="N30" s="35"/>
      <c r="O30" s="64"/>
      <c r="P30" s="35"/>
      <c r="Q30" s="64"/>
      <c r="R30" s="35"/>
      <c r="S30" s="64"/>
      <c r="T30" s="35"/>
      <c r="U30" s="64"/>
      <c r="V30" s="35"/>
      <c r="W30" s="64"/>
      <c r="X30" s="35"/>
      <c r="Y30" s="64"/>
      <c r="Z30" s="36"/>
      <c r="AA30" s="64"/>
      <c r="AB30" s="35"/>
      <c r="AC30" s="64"/>
      <c r="AD30" s="77">
        <v>576</v>
      </c>
      <c r="AE30" s="72" t="s">
        <v>55</v>
      </c>
      <c r="AF30" s="58"/>
      <c r="AG30" s="58"/>
    </row>
    <row r="31" spans="1:33" ht="15.75" customHeight="1">
      <c r="A31" s="71" t="s">
        <v>56</v>
      </c>
      <c r="B31" s="35"/>
      <c r="C31" s="64"/>
      <c r="D31" s="35"/>
      <c r="E31" s="64"/>
      <c r="F31" s="35"/>
      <c r="G31" s="64"/>
      <c r="H31" s="35"/>
      <c r="I31" s="64"/>
      <c r="J31" s="35"/>
      <c r="K31" s="64"/>
      <c r="L31" s="35"/>
      <c r="M31" s="64"/>
      <c r="N31" s="35" t="s">
        <v>492</v>
      </c>
      <c r="O31" s="64">
        <v>16</v>
      </c>
      <c r="P31" s="35"/>
      <c r="Q31" s="64"/>
      <c r="R31" s="35"/>
      <c r="S31" s="64"/>
      <c r="T31" s="35"/>
      <c r="U31" s="64"/>
      <c r="V31" s="35" t="s">
        <v>337</v>
      </c>
      <c r="W31" s="64">
        <v>1</v>
      </c>
      <c r="X31" s="35"/>
      <c r="Y31" s="64"/>
      <c r="Z31" s="36"/>
      <c r="AA31" s="64"/>
      <c r="AB31" s="35"/>
      <c r="AC31" s="64"/>
      <c r="AD31" s="40" t="s">
        <v>57</v>
      </c>
      <c r="AE31" s="72" t="s">
        <v>56</v>
      </c>
      <c r="AF31" s="58"/>
      <c r="AG31" s="58"/>
    </row>
    <row r="32" spans="1:33" ht="15.75" customHeight="1">
      <c r="A32" s="75"/>
      <c r="B32" s="35" t="s">
        <v>12</v>
      </c>
      <c r="C32" s="64"/>
      <c r="D32" s="35" t="s">
        <v>12</v>
      </c>
      <c r="E32" s="64"/>
      <c r="F32" s="35"/>
      <c r="G32" s="64"/>
      <c r="H32" s="35" t="s">
        <v>12</v>
      </c>
      <c r="I32" s="64"/>
      <c r="J32" s="35"/>
      <c r="K32" s="64"/>
      <c r="L32" s="35"/>
      <c r="M32" s="64"/>
      <c r="N32" s="35" t="s">
        <v>12</v>
      </c>
      <c r="O32" s="64"/>
      <c r="P32" s="35"/>
      <c r="Q32" s="64"/>
      <c r="R32" s="35" t="s">
        <v>12</v>
      </c>
      <c r="S32" s="64"/>
      <c r="T32" s="35" t="s">
        <v>12</v>
      </c>
      <c r="U32" s="64"/>
      <c r="V32" s="35" t="s">
        <v>12</v>
      </c>
      <c r="W32" s="64"/>
      <c r="X32" s="35"/>
      <c r="Y32" s="64"/>
      <c r="Z32" s="36" t="s">
        <v>12</v>
      </c>
      <c r="AA32" s="64">
        <v>42</v>
      </c>
      <c r="AB32" s="35" t="s">
        <v>12</v>
      </c>
      <c r="AC32" s="64">
        <v>10</v>
      </c>
      <c r="AD32" s="79">
        <f>IF(ISERROR(AD33/AD30),"",AD33/AD30)</f>
        <v>1.0815972222222223</v>
      </c>
      <c r="AE32" s="76"/>
      <c r="AF32" s="58"/>
      <c r="AG32" s="58"/>
    </row>
    <row r="33" spans="1:33" ht="15.75" customHeight="1">
      <c r="A33" s="80" t="s">
        <v>58</v>
      </c>
      <c r="B33" s="41" t="s">
        <v>39</v>
      </c>
      <c r="C33" s="81">
        <f>SUBTOTAL(9,C26:C32)</f>
        <v>0</v>
      </c>
      <c r="D33" s="41" t="s">
        <v>436</v>
      </c>
      <c r="E33" s="81">
        <f>SUBTOTAL(9,E26:E32)</f>
        <v>0</v>
      </c>
      <c r="F33" s="41" t="s">
        <v>40</v>
      </c>
      <c r="G33" s="81">
        <f>SUBTOTAL(9,G26:G32)</f>
        <v>108</v>
      </c>
      <c r="H33" s="41" t="s">
        <v>41</v>
      </c>
      <c r="I33" s="81">
        <f>SUBTOTAL(9,I26:I32)</f>
        <v>0</v>
      </c>
      <c r="J33" s="41" t="s">
        <v>42</v>
      </c>
      <c r="K33" s="81">
        <f>SUBTOTAL(9,K26:K32)</f>
        <v>190</v>
      </c>
      <c r="L33" s="41" t="s">
        <v>43</v>
      </c>
      <c r="M33" s="81">
        <f>SUBTOTAL(9,M26:M32)</f>
        <v>0</v>
      </c>
      <c r="N33" s="41" t="s">
        <v>44</v>
      </c>
      <c r="O33" s="81">
        <f>SUBTOTAL(9,O26:O32)</f>
        <v>16</v>
      </c>
      <c r="P33" s="41" t="s">
        <v>45</v>
      </c>
      <c r="Q33" s="81">
        <f>SUBTOTAL(9,Q26:Q32)</f>
        <v>188</v>
      </c>
      <c r="R33" s="41" t="s">
        <v>46</v>
      </c>
      <c r="S33" s="81">
        <f>SUBTOTAL(9,S26:S32)</f>
        <v>8</v>
      </c>
      <c r="T33" s="41" t="s">
        <v>47</v>
      </c>
      <c r="U33" s="81">
        <f>SUBTOTAL(9,U26:U32)</f>
        <v>0</v>
      </c>
      <c r="V33" s="41" t="s">
        <v>48</v>
      </c>
      <c r="W33" s="81">
        <f>SUBTOTAL(9,W26:W32)</f>
        <v>21</v>
      </c>
      <c r="X33" s="41" t="s">
        <v>278</v>
      </c>
      <c r="Y33" s="81">
        <f>SUBTOTAL(9,Y26:Y32)</f>
        <v>40</v>
      </c>
      <c r="Z33" s="41" t="s">
        <v>49</v>
      </c>
      <c r="AA33" s="81">
        <f>SUBTOTAL(9,AA26:AA32)</f>
        <v>42</v>
      </c>
      <c r="AB33" s="41" t="s">
        <v>50</v>
      </c>
      <c r="AC33" s="81">
        <f>SUBTOTAL(9,AC26:AC32)</f>
        <v>10</v>
      </c>
      <c r="AD33" s="82">
        <f>SUM(B33:AC33)</f>
        <v>623</v>
      </c>
      <c r="AE33" s="83" t="s">
        <v>58</v>
      </c>
      <c r="AF33" s="58"/>
      <c r="AG33" s="58"/>
    </row>
    <row r="34" spans="1:33" ht="15.75" customHeight="1">
      <c r="A34" s="85"/>
      <c r="B34" s="35"/>
      <c r="C34" s="64"/>
      <c r="D34" s="35"/>
      <c r="E34" s="64"/>
      <c r="F34" s="35"/>
      <c r="G34" s="64"/>
      <c r="H34" s="35"/>
      <c r="I34" s="64"/>
      <c r="J34" s="35"/>
      <c r="K34" s="64"/>
      <c r="L34" s="35"/>
      <c r="M34" s="64"/>
      <c r="N34" s="35"/>
      <c r="O34" s="64"/>
      <c r="P34" s="35"/>
      <c r="Q34" s="64"/>
      <c r="R34" s="35"/>
      <c r="S34" s="64"/>
      <c r="T34" s="35"/>
      <c r="U34" s="64"/>
      <c r="V34" s="35"/>
      <c r="W34" s="64"/>
      <c r="X34" s="35"/>
      <c r="Y34" s="64"/>
      <c r="Z34" s="36"/>
      <c r="AA34" s="64"/>
      <c r="AB34" s="35"/>
      <c r="AC34" s="64"/>
      <c r="AD34" s="40" t="s">
        <v>59</v>
      </c>
      <c r="AE34" s="86"/>
      <c r="AF34" s="58"/>
      <c r="AG34" s="58"/>
    </row>
    <row r="35" spans="1:33" ht="15.75" customHeight="1">
      <c r="A35" s="71" t="s">
        <v>60</v>
      </c>
      <c r="B35" s="35"/>
      <c r="C35" s="64"/>
      <c r="D35" s="35"/>
      <c r="E35" s="64"/>
      <c r="F35" s="35" t="s">
        <v>18</v>
      </c>
      <c r="G35" s="64">
        <v>10</v>
      </c>
      <c r="H35" s="35"/>
      <c r="I35" s="64"/>
      <c r="J35" s="35" t="s">
        <v>315</v>
      </c>
      <c r="K35" s="64">
        <v>12</v>
      </c>
      <c r="L35" s="35"/>
      <c r="M35" s="64"/>
      <c r="N35" s="35"/>
      <c r="O35" s="64"/>
      <c r="P35" s="35" t="s">
        <v>324</v>
      </c>
      <c r="Q35" s="64">
        <v>5</v>
      </c>
      <c r="R35" s="35" t="s">
        <v>338</v>
      </c>
      <c r="S35" s="64">
        <v>1</v>
      </c>
      <c r="T35" s="35"/>
      <c r="U35" s="64"/>
      <c r="V35" s="35" t="s">
        <v>186</v>
      </c>
      <c r="W35" s="64">
        <v>1</v>
      </c>
      <c r="X35" s="35"/>
      <c r="Y35" s="64"/>
      <c r="Z35" s="36"/>
      <c r="AA35" s="64"/>
      <c r="AB35" s="35"/>
      <c r="AC35" s="64"/>
      <c r="AD35" s="77">
        <v>47</v>
      </c>
      <c r="AE35" s="72" t="s">
        <v>60</v>
      </c>
      <c r="AF35" s="84"/>
      <c r="AG35" s="84"/>
    </row>
    <row r="36" spans="1:33" ht="15.75" customHeight="1">
      <c r="A36" s="71" t="s">
        <v>62</v>
      </c>
      <c r="B36" s="35"/>
      <c r="C36" s="64"/>
      <c r="D36" s="35"/>
      <c r="E36" s="64"/>
      <c r="F36" s="35"/>
      <c r="G36" s="64"/>
      <c r="H36" s="35"/>
      <c r="I36" s="64"/>
      <c r="J36" s="35"/>
      <c r="K36" s="64"/>
      <c r="L36" s="35"/>
      <c r="M36" s="64"/>
      <c r="N36" s="35"/>
      <c r="O36" s="64"/>
      <c r="P36" s="35" t="s">
        <v>339</v>
      </c>
      <c r="Q36" s="64">
        <v>5</v>
      </c>
      <c r="R36" s="35"/>
      <c r="S36" s="64"/>
      <c r="T36" s="35"/>
      <c r="U36" s="64"/>
      <c r="V36" s="35" t="s">
        <v>189</v>
      </c>
      <c r="W36" s="64"/>
      <c r="X36" s="35"/>
      <c r="Y36" s="64"/>
      <c r="Z36" s="36"/>
      <c r="AA36" s="64"/>
      <c r="AB36" s="42" t="s">
        <v>472</v>
      </c>
      <c r="AC36" s="64">
        <v>4</v>
      </c>
      <c r="AD36" s="40" t="s">
        <v>61</v>
      </c>
      <c r="AE36" s="72" t="s">
        <v>62</v>
      </c>
      <c r="AF36" s="84"/>
      <c r="AG36" s="84"/>
    </row>
    <row r="37" spans="1:33" ht="15.75" customHeight="1">
      <c r="A37" s="71" t="s">
        <v>63</v>
      </c>
      <c r="B37" s="35"/>
      <c r="C37" s="64"/>
      <c r="D37" s="35"/>
      <c r="E37" s="64"/>
      <c r="F37" s="35"/>
      <c r="G37" s="64"/>
      <c r="H37" s="35"/>
      <c r="I37" s="64"/>
      <c r="J37" s="35"/>
      <c r="K37" s="64"/>
      <c r="L37" s="35"/>
      <c r="M37" s="64"/>
      <c r="N37" s="35"/>
      <c r="O37" s="64"/>
      <c r="P37" s="35"/>
      <c r="Q37" s="64"/>
      <c r="R37" s="35"/>
      <c r="S37" s="64"/>
      <c r="T37" s="35"/>
      <c r="U37" s="64"/>
      <c r="V37" s="35"/>
      <c r="W37" s="64"/>
      <c r="X37" s="35"/>
      <c r="Y37" s="64"/>
      <c r="Z37" s="36" t="s">
        <v>12</v>
      </c>
      <c r="AA37" s="64"/>
      <c r="AB37" s="35" t="s">
        <v>12</v>
      </c>
      <c r="AC37" s="64">
        <v>1</v>
      </c>
      <c r="AD37" s="79">
        <f>IF(ISERROR(AD38/AD35),"",AD38/AD35)</f>
        <v>0.82978723404255317</v>
      </c>
      <c r="AE37" s="72" t="s">
        <v>63</v>
      </c>
      <c r="AF37" s="58"/>
      <c r="AG37" s="58"/>
    </row>
    <row r="38" spans="1:33" ht="15.75" customHeight="1">
      <c r="A38" s="80" t="s">
        <v>64</v>
      </c>
      <c r="B38" s="41" t="s">
        <v>39</v>
      </c>
      <c r="C38" s="81">
        <f>SUBTOTAL(9,C35:C37)</f>
        <v>0</v>
      </c>
      <c r="D38" s="41" t="s">
        <v>436</v>
      </c>
      <c r="E38" s="81">
        <f>SUBTOTAL(9,E35:E37)</f>
        <v>0</v>
      </c>
      <c r="F38" s="41" t="s">
        <v>40</v>
      </c>
      <c r="G38" s="81">
        <f>SUBTOTAL(9,G35:G37)</f>
        <v>10</v>
      </c>
      <c r="H38" s="41" t="s">
        <v>41</v>
      </c>
      <c r="I38" s="81">
        <f>SUBTOTAL(9,I35:I37)</f>
        <v>0</v>
      </c>
      <c r="J38" s="41" t="s">
        <v>42</v>
      </c>
      <c r="K38" s="81">
        <f>SUBTOTAL(9,K35:K37)</f>
        <v>12</v>
      </c>
      <c r="L38" s="41" t="s">
        <v>43</v>
      </c>
      <c r="M38" s="81">
        <f>SUBTOTAL(9,M35:M37)</f>
        <v>0</v>
      </c>
      <c r="N38" s="41" t="s">
        <v>44</v>
      </c>
      <c r="O38" s="81">
        <f>SUBTOTAL(9,O35:O37)</f>
        <v>0</v>
      </c>
      <c r="P38" s="41" t="s">
        <v>45</v>
      </c>
      <c r="Q38" s="81">
        <f>SUBTOTAL(9,Q35:Q37)</f>
        <v>10</v>
      </c>
      <c r="R38" s="41" t="s">
        <v>46</v>
      </c>
      <c r="S38" s="81">
        <f>SUBTOTAL(9,S35:S37)</f>
        <v>1</v>
      </c>
      <c r="T38" s="41" t="s">
        <v>47</v>
      </c>
      <c r="U38" s="81">
        <f>SUBTOTAL(9,U35:U37)</f>
        <v>0</v>
      </c>
      <c r="V38" s="41" t="s">
        <v>48</v>
      </c>
      <c r="W38" s="81">
        <f>SUBTOTAL(9,W35:W37)</f>
        <v>1</v>
      </c>
      <c r="X38" s="41" t="s">
        <v>278</v>
      </c>
      <c r="Y38" s="81">
        <f>SUBTOTAL(9,Y35:Y37)</f>
        <v>0</v>
      </c>
      <c r="Z38" s="41" t="s">
        <v>49</v>
      </c>
      <c r="AA38" s="81">
        <f>SUBTOTAL(9,AA35:AA37)</f>
        <v>0</v>
      </c>
      <c r="AB38" s="41" t="s">
        <v>50</v>
      </c>
      <c r="AC38" s="81">
        <f>SUBTOTAL(9,AC35:AC37)</f>
        <v>5</v>
      </c>
      <c r="AD38" s="82">
        <f>SUM(B38:AC38)</f>
        <v>39</v>
      </c>
      <c r="AE38" s="83" t="s">
        <v>64</v>
      </c>
      <c r="AF38" s="58"/>
      <c r="AG38" s="58"/>
    </row>
    <row r="39" spans="1:33" ht="15.75" customHeight="1">
      <c r="A39" s="75"/>
      <c r="B39" s="35"/>
      <c r="C39" s="64"/>
      <c r="D39" s="35"/>
      <c r="E39" s="64"/>
      <c r="F39" s="35"/>
      <c r="G39" s="64"/>
      <c r="H39" s="35"/>
      <c r="I39" s="64"/>
      <c r="J39" s="35"/>
      <c r="K39" s="64"/>
      <c r="L39" s="35"/>
      <c r="M39" s="64"/>
      <c r="N39" s="35"/>
      <c r="O39" s="64"/>
      <c r="P39" s="35"/>
      <c r="Q39" s="64"/>
      <c r="R39" s="35"/>
      <c r="S39" s="64"/>
      <c r="T39" s="35"/>
      <c r="U39" s="64"/>
      <c r="V39" s="35"/>
      <c r="W39" s="64"/>
      <c r="X39" s="35"/>
      <c r="Y39" s="64"/>
      <c r="Z39" s="36"/>
      <c r="AA39" s="64"/>
      <c r="AB39" s="35"/>
      <c r="AC39" s="64"/>
      <c r="AD39" s="65"/>
      <c r="AE39" s="76"/>
      <c r="AF39" s="58"/>
      <c r="AG39" s="58"/>
    </row>
    <row r="40" spans="1:33" ht="15.75" customHeight="1">
      <c r="A40" s="71"/>
      <c r="B40" s="35"/>
      <c r="C40" s="64"/>
      <c r="D40" s="35"/>
      <c r="E40" s="64"/>
      <c r="F40" s="35" t="s">
        <v>18</v>
      </c>
      <c r="G40" s="64">
        <v>28</v>
      </c>
      <c r="H40" s="35"/>
      <c r="I40" s="64"/>
      <c r="J40" s="35" t="s">
        <v>322</v>
      </c>
      <c r="K40" s="64">
        <v>41</v>
      </c>
      <c r="L40" s="35" t="s">
        <v>323</v>
      </c>
      <c r="M40" s="64">
        <v>12</v>
      </c>
      <c r="N40" s="35"/>
      <c r="O40" s="64"/>
      <c r="P40" s="35" t="s">
        <v>327</v>
      </c>
      <c r="Q40" s="64">
        <v>63</v>
      </c>
      <c r="R40" s="35" t="s">
        <v>325</v>
      </c>
      <c r="S40" s="64">
        <v>52</v>
      </c>
      <c r="T40" s="35"/>
      <c r="U40" s="64"/>
      <c r="V40" s="35" t="s">
        <v>187</v>
      </c>
      <c r="W40" s="64">
        <v>42</v>
      </c>
      <c r="X40" s="35" t="s">
        <v>326</v>
      </c>
      <c r="Y40" s="64"/>
      <c r="Z40" s="36"/>
      <c r="AA40" s="64"/>
      <c r="AB40" s="35"/>
      <c r="AC40" s="64"/>
      <c r="AD40" s="65"/>
      <c r="AE40" s="72"/>
      <c r="AF40" s="84"/>
      <c r="AG40" s="84"/>
    </row>
    <row r="41" spans="1:33" ht="15.75" customHeight="1">
      <c r="A41" s="71" t="s">
        <v>65</v>
      </c>
      <c r="B41" s="35"/>
      <c r="C41" s="64"/>
      <c r="D41" s="35"/>
      <c r="E41" s="64"/>
      <c r="F41" s="35"/>
      <c r="G41" s="64"/>
      <c r="H41" s="35"/>
      <c r="I41" s="64"/>
      <c r="J41" s="35" t="s">
        <v>329</v>
      </c>
      <c r="K41" s="64">
        <v>2</v>
      </c>
      <c r="L41" s="35"/>
      <c r="M41" s="64"/>
      <c r="N41" s="35"/>
      <c r="O41" s="64"/>
      <c r="P41" s="35"/>
      <c r="Q41" s="64"/>
      <c r="R41" s="35" t="s">
        <v>328</v>
      </c>
      <c r="S41" s="64">
        <v>3</v>
      </c>
      <c r="T41" s="35"/>
      <c r="U41" s="64"/>
      <c r="V41" s="35" t="s">
        <v>189</v>
      </c>
      <c r="W41" s="64">
        <v>10</v>
      </c>
      <c r="X41" s="35"/>
      <c r="Y41" s="64"/>
      <c r="Z41" s="36"/>
      <c r="AA41" s="64"/>
      <c r="AB41" s="35"/>
      <c r="AC41" s="64"/>
      <c r="AD41" s="65"/>
      <c r="AE41" s="72" t="s">
        <v>65</v>
      </c>
      <c r="AF41" s="58"/>
      <c r="AG41" s="58"/>
    </row>
    <row r="42" spans="1:33" ht="15.75" customHeight="1">
      <c r="A42" s="71" t="s">
        <v>66</v>
      </c>
      <c r="B42" s="35"/>
      <c r="C42" s="64"/>
      <c r="D42" s="35"/>
      <c r="E42" s="64"/>
      <c r="F42" s="35"/>
      <c r="G42" s="64"/>
      <c r="H42" s="35"/>
      <c r="I42" s="64"/>
      <c r="J42" s="35"/>
      <c r="K42" s="64"/>
      <c r="L42" s="35"/>
      <c r="M42" s="64"/>
      <c r="N42" s="35"/>
      <c r="O42" s="64"/>
      <c r="P42" s="35"/>
      <c r="Q42" s="64"/>
      <c r="R42" s="35" t="s">
        <v>332</v>
      </c>
      <c r="S42" s="64">
        <v>56</v>
      </c>
      <c r="T42" s="35"/>
      <c r="U42" s="64"/>
      <c r="V42" s="35" t="s">
        <v>340</v>
      </c>
      <c r="W42" s="64">
        <v>216</v>
      </c>
      <c r="X42" s="35"/>
      <c r="Y42" s="64"/>
      <c r="Z42" s="36"/>
      <c r="AA42" s="64"/>
      <c r="AB42" s="35"/>
      <c r="AC42" s="64"/>
      <c r="AD42" s="65"/>
      <c r="AE42" s="72" t="s">
        <v>66</v>
      </c>
      <c r="AF42" s="58"/>
      <c r="AG42" s="58"/>
    </row>
    <row r="43" spans="1:33" ht="15.75" customHeight="1">
      <c r="A43" s="71" t="s">
        <v>53</v>
      </c>
      <c r="B43" s="35"/>
      <c r="C43" s="64"/>
      <c r="D43" s="35"/>
      <c r="E43" s="64"/>
      <c r="F43" s="35"/>
      <c r="G43" s="64"/>
      <c r="H43" s="35"/>
      <c r="I43" s="64"/>
      <c r="J43" s="35"/>
      <c r="K43" s="64"/>
      <c r="L43" s="35"/>
      <c r="M43" s="64"/>
      <c r="N43" s="35"/>
      <c r="O43" s="64"/>
      <c r="P43" s="35"/>
      <c r="Q43" s="64"/>
      <c r="R43" s="35" t="s">
        <v>334</v>
      </c>
      <c r="S43" s="64">
        <v>61</v>
      </c>
      <c r="T43" s="35"/>
      <c r="U43" s="64"/>
      <c r="V43" s="35"/>
      <c r="W43" s="64"/>
      <c r="X43" s="35"/>
      <c r="Y43" s="64"/>
      <c r="Z43" s="36"/>
      <c r="AA43" s="64"/>
      <c r="AB43" s="35"/>
      <c r="AC43" s="64"/>
      <c r="AD43" s="65"/>
      <c r="AE43" s="72" t="s">
        <v>53</v>
      </c>
      <c r="AF43" s="58"/>
      <c r="AG43" s="58"/>
    </row>
    <row r="44" spans="1:33" ht="15.75" customHeight="1">
      <c r="A44" s="71" t="s">
        <v>55</v>
      </c>
      <c r="B44" s="35"/>
      <c r="C44" s="64"/>
      <c r="D44" s="35"/>
      <c r="E44" s="64"/>
      <c r="F44" s="35"/>
      <c r="G44" s="64"/>
      <c r="H44" s="35"/>
      <c r="I44" s="64"/>
      <c r="J44" s="35"/>
      <c r="K44" s="64"/>
      <c r="L44" s="35"/>
      <c r="M44" s="64"/>
      <c r="N44" s="35"/>
      <c r="O44" s="64"/>
      <c r="P44" s="35"/>
      <c r="Q44" s="64"/>
      <c r="R44" s="35"/>
      <c r="S44" s="64"/>
      <c r="T44" s="35"/>
      <c r="U44" s="64"/>
      <c r="V44" s="35"/>
      <c r="W44" s="64"/>
      <c r="X44" s="35"/>
      <c r="Y44" s="64"/>
      <c r="Z44" s="36"/>
      <c r="AA44" s="64"/>
      <c r="AB44" s="35"/>
      <c r="AC44" s="64"/>
      <c r="AD44" s="65"/>
      <c r="AE44" s="72" t="s">
        <v>55</v>
      </c>
      <c r="AF44" s="58"/>
      <c r="AG44" s="58"/>
    </row>
    <row r="45" spans="1:33" ht="15.75" customHeight="1">
      <c r="A45" s="71" t="s">
        <v>67</v>
      </c>
      <c r="B45" s="35"/>
      <c r="C45" s="64"/>
      <c r="D45" s="35"/>
      <c r="E45" s="64"/>
      <c r="F45" s="35"/>
      <c r="G45" s="64"/>
      <c r="H45" s="35"/>
      <c r="I45" s="64"/>
      <c r="J45" s="35"/>
      <c r="K45" s="64"/>
      <c r="L45" s="35"/>
      <c r="M45" s="64"/>
      <c r="N45" s="35"/>
      <c r="O45" s="64"/>
      <c r="P45" s="35"/>
      <c r="Q45" s="64"/>
      <c r="R45" s="35"/>
      <c r="S45" s="64"/>
      <c r="T45" s="35"/>
      <c r="U45" s="64"/>
      <c r="V45" s="35"/>
      <c r="W45" s="64"/>
      <c r="X45" s="35"/>
      <c r="Y45" s="64"/>
      <c r="Z45" s="36"/>
      <c r="AA45" s="64"/>
      <c r="AB45" s="35"/>
      <c r="AC45" s="64"/>
      <c r="AD45" s="65"/>
      <c r="AE45" s="72" t="s">
        <v>67</v>
      </c>
      <c r="AF45" s="58"/>
      <c r="AG45" s="58"/>
    </row>
    <row r="46" spans="1:33" ht="15.75" customHeight="1">
      <c r="A46" s="75"/>
      <c r="B46" s="35"/>
      <c r="C46" s="64"/>
      <c r="D46" s="35"/>
      <c r="E46" s="64"/>
      <c r="F46" s="35"/>
      <c r="G46" s="64"/>
      <c r="H46" s="35"/>
      <c r="I46" s="64"/>
      <c r="J46" s="35"/>
      <c r="K46" s="64"/>
      <c r="L46" s="35"/>
      <c r="M46" s="64"/>
      <c r="N46" s="35"/>
      <c r="O46" s="64"/>
      <c r="P46" s="35"/>
      <c r="Q46" s="64"/>
      <c r="R46" s="35"/>
      <c r="S46" s="64"/>
      <c r="T46" s="35"/>
      <c r="U46" s="64"/>
      <c r="V46" s="35"/>
      <c r="W46" s="64"/>
      <c r="X46" s="35"/>
      <c r="Y46" s="64"/>
      <c r="Z46" s="36"/>
      <c r="AA46" s="64"/>
      <c r="AB46" s="35"/>
      <c r="AC46" s="64"/>
      <c r="AD46" s="40" t="s">
        <v>69</v>
      </c>
      <c r="AE46" s="76"/>
      <c r="AF46" s="58"/>
      <c r="AG46" s="58"/>
    </row>
    <row r="47" spans="1:33" ht="15.75" customHeight="1">
      <c r="A47" s="75"/>
      <c r="B47" s="35"/>
      <c r="C47" s="64"/>
      <c r="D47" s="35"/>
      <c r="E47" s="64"/>
      <c r="F47" s="35"/>
      <c r="G47" s="64"/>
      <c r="H47" s="35"/>
      <c r="I47" s="64"/>
      <c r="J47" s="35"/>
      <c r="K47" s="64"/>
      <c r="L47" s="35"/>
      <c r="M47" s="64"/>
      <c r="N47" s="35"/>
      <c r="O47" s="64"/>
      <c r="P47" s="35"/>
      <c r="Q47" s="64"/>
      <c r="R47" s="35"/>
      <c r="S47" s="64"/>
      <c r="T47" s="35"/>
      <c r="U47" s="64"/>
      <c r="V47" s="35" t="s">
        <v>337</v>
      </c>
      <c r="W47" s="64"/>
      <c r="X47" s="35"/>
      <c r="Y47" s="64"/>
      <c r="Z47" s="36"/>
      <c r="AA47" s="64"/>
      <c r="AB47" s="35"/>
      <c r="AC47" s="64"/>
      <c r="AD47" s="77">
        <v>877</v>
      </c>
      <c r="AE47" s="76"/>
      <c r="AF47" s="58"/>
      <c r="AG47" s="58"/>
    </row>
    <row r="48" spans="1:33" ht="15.75" customHeight="1">
      <c r="A48" s="75"/>
      <c r="B48" s="35" t="s">
        <v>336</v>
      </c>
      <c r="C48" s="64"/>
      <c r="D48" s="35"/>
      <c r="E48" s="64"/>
      <c r="F48" s="35"/>
      <c r="G48" s="64"/>
      <c r="H48" s="35"/>
      <c r="I48" s="64"/>
      <c r="J48" s="35"/>
      <c r="K48" s="64"/>
      <c r="L48" s="35"/>
      <c r="M48" s="64"/>
      <c r="N48" s="35"/>
      <c r="O48" s="64"/>
      <c r="P48" s="35"/>
      <c r="Q48" s="64"/>
      <c r="R48" s="35"/>
      <c r="S48" s="64"/>
      <c r="T48" s="35"/>
      <c r="U48" s="64"/>
      <c r="V48" s="35" t="s">
        <v>12</v>
      </c>
      <c r="W48" s="64"/>
      <c r="X48" s="35"/>
      <c r="Y48" s="64"/>
      <c r="Z48" s="36" t="s">
        <v>317</v>
      </c>
      <c r="AA48" s="64"/>
      <c r="AB48" s="36" t="s">
        <v>317</v>
      </c>
      <c r="AC48" s="64"/>
      <c r="AD48" s="40" t="s">
        <v>70</v>
      </c>
      <c r="AE48" s="76"/>
      <c r="AF48" s="58"/>
      <c r="AG48" s="58"/>
    </row>
    <row r="49" spans="1:33" ht="15.75" customHeight="1">
      <c r="A49" s="75"/>
      <c r="B49" s="35" t="s">
        <v>12</v>
      </c>
      <c r="C49" s="64"/>
      <c r="D49" s="35" t="s">
        <v>12</v>
      </c>
      <c r="E49" s="64"/>
      <c r="F49" s="35"/>
      <c r="G49" s="64"/>
      <c r="H49" s="35" t="s">
        <v>12</v>
      </c>
      <c r="I49" s="64"/>
      <c r="J49" s="35" t="s">
        <v>12</v>
      </c>
      <c r="K49" s="64"/>
      <c r="L49" s="35" t="s">
        <v>336</v>
      </c>
      <c r="M49" s="64">
        <v>1</v>
      </c>
      <c r="N49" s="35" t="s">
        <v>12</v>
      </c>
      <c r="O49" s="64"/>
      <c r="P49" s="35"/>
      <c r="Q49" s="64"/>
      <c r="R49" s="35"/>
      <c r="S49" s="64"/>
      <c r="T49" s="35" t="s">
        <v>12</v>
      </c>
      <c r="U49" s="64"/>
      <c r="V49" s="35" t="s">
        <v>336</v>
      </c>
      <c r="W49" s="64">
        <v>9</v>
      </c>
      <c r="X49" s="35"/>
      <c r="Y49" s="64"/>
      <c r="Z49" s="36" t="s">
        <v>12</v>
      </c>
      <c r="AA49" s="64">
        <v>2</v>
      </c>
      <c r="AB49" s="35" t="s">
        <v>12</v>
      </c>
      <c r="AC49" s="64"/>
      <c r="AD49" s="79">
        <f>IF(ISERROR(AD50/AD47),"",AD50/AD47)</f>
        <v>0.68187001140250858</v>
      </c>
      <c r="AE49" s="76"/>
      <c r="AF49" s="58"/>
      <c r="AG49" s="58"/>
    </row>
    <row r="50" spans="1:33" ht="15.75" customHeight="1">
      <c r="A50" s="80" t="s">
        <v>71</v>
      </c>
      <c r="B50" s="41" t="s">
        <v>39</v>
      </c>
      <c r="C50" s="81">
        <f>SUBTOTAL(9,C39:C49)</f>
        <v>0</v>
      </c>
      <c r="D50" s="41" t="s">
        <v>436</v>
      </c>
      <c r="E50" s="81">
        <f>SUBTOTAL(9,E39:E49)</f>
        <v>0</v>
      </c>
      <c r="F50" s="41" t="s">
        <v>40</v>
      </c>
      <c r="G50" s="81">
        <f>SUBTOTAL(9,G39:G49)</f>
        <v>28</v>
      </c>
      <c r="H50" s="41" t="s">
        <v>41</v>
      </c>
      <c r="I50" s="81">
        <f>SUBTOTAL(9,I39:I49)</f>
        <v>0</v>
      </c>
      <c r="J50" s="41" t="s">
        <v>42</v>
      </c>
      <c r="K50" s="81">
        <f>SUBTOTAL(9,K39:K49)</f>
        <v>43</v>
      </c>
      <c r="L50" s="41" t="s">
        <v>43</v>
      </c>
      <c r="M50" s="81">
        <f>SUBTOTAL(9,M39:M49)</f>
        <v>13</v>
      </c>
      <c r="N50" s="41" t="s">
        <v>44</v>
      </c>
      <c r="O50" s="81">
        <f>SUBTOTAL(9,O39:O49)</f>
        <v>0</v>
      </c>
      <c r="P50" s="41" t="s">
        <v>45</v>
      </c>
      <c r="Q50" s="81">
        <f>SUBTOTAL(9,Q39:Q49)</f>
        <v>63</v>
      </c>
      <c r="R50" s="41" t="s">
        <v>46</v>
      </c>
      <c r="S50" s="81">
        <f>SUBTOTAL(9,S39:S49)</f>
        <v>172</v>
      </c>
      <c r="T50" s="41" t="s">
        <v>47</v>
      </c>
      <c r="U50" s="81">
        <f>SUBTOTAL(9,U39:U49)</f>
        <v>0</v>
      </c>
      <c r="V50" s="41" t="s">
        <v>48</v>
      </c>
      <c r="W50" s="81">
        <f>SUBTOTAL(9,W39:W49)</f>
        <v>277</v>
      </c>
      <c r="X50" s="41" t="s">
        <v>278</v>
      </c>
      <c r="Y50" s="81">
        <f>SUBTOTAL(9,Y39:Y49)</f>
        <v>0</v>
      </c>
      <c r="Z50" s="41" t="s">
        <v>49</v>
      </c>
      <c r="AA50" s="81">
        <f>SUBTOTAL(9,AA39:AA49)</f>
        <v>2</v>
      </c>
      <c r="AB50" s="41" t="s">
        <v>50</v>
      </c>
      <c r="AC50" s="81">
        <f>SUBTOTAL(9,AC39:AC49)</f>
        <v>0</v>
      </c>
      <c r="AD50" s="82">
        <f>SUM(B50:AC50)</f>
        <v>598</v>
      </c>
      <c r="AE50" s="83" t="s">
        <v>71</v>
      </c>
      <c r="AF50" s="58"/>
      <c r="AG50" s="58"/>
    </row>
    <row r="51" spans="1:33" ht="15.75" customHeight="1">
      <c r="A51" s="75"/>
      <c r="B51" s="35"/>
      <c r="C51" s="64"/>
      <c r="D51" s="35"/>
      <c r="E51" s="64"/>
      <c r="F51" s="35"/>
      <c r="G51" s="64"/>
      <c r="H51" s="35"/>
      <c r="I51" s="64"/>
      <c r="J51" s="35"/>
      <c r="K51" s="64"/>
      <c r="L51" s="35"/>
      <c r="M51" s="64"/>
      <c r="N51" s="35"/>
      <c r="O51" s="64"/>
      <c r="P51" s="35"/>
      <c r="Q51" s="64"/>
      <c r="R51" s="35"/>
      <c r="S51" s="64"/>
      <c r="T51" s="35"/>
      <c r="U51" s="64"/>
      <c r="V51" s="36"/>
      <c r="W51" s="64"/>
      <c r="X51" s="35"/>
      <c r="Y51" s="64"/>
      <c r="Z51" s="36"/>
      <c r="AA51" s="64"/>
      <c r="AB51" s="35"/>
      <c r="AC51" s="64"/>
      <c r="AD51" s="65"/>
      <c r="AE51" s="76"/>
      <c r="AF51" s="58"/>
      <c r="AG51" s="58"/>
    </row>
    <row r="52" spans="1:33" ht="15.75" customHeight="1">
      <c r="A52" s="71"/>
      <c r="B52" s="35" t="s">
        <v>440</v>
      </c>
      <c r="C52" s="64"/>
      <c r="D52" s="37" t="s">
        <v>342</v>
      </c>
      <c r="E52" s="64">
        <v>20</v>
      </c>
      <c r="F52" s="35"/>
      <c r="G52" s="64"/>
      <c r="H52" s="36" t="s">
        <v>375</v>
      </c>
      <c r="I52" s="64"/>
      <c r="J52" s="35"/>
      <c r="K52" s="64"/>
      <c r="L52" s="36" t="s">
        <v>463</v>
      </c>
      <c r="M52" s="64">
        <v>52</v>
      </c>
      <c r="N52" s="35" t="s">
        <v>343</v>
      </c>
      <c r="O52" s="64"/>
      <c r="P52" s="35"/>
      <c r="Q52" s="64"/>
      <c r="R52" s="35" t="s">
        <v>344</v>
      </c>
      <c r="S52" s="64">
        <v>1</v>
      </c>
      <c r="T52" s="43" t="s">
        <v>345</v>
      </c>
      <c r="U52" s="64">
        <v>50</v>
      </c>
      <c r="V52" s="44">
        <v>86</v>
      </c>
      <c r="W52" s="36">
        <v>33</v>
      </c>
      <c r="X52" s="35"/>
      <c r="Y52" s="64"/>
      <c r="Z52" s="36"/>
      <c r="AA52" s="64"/>
      <c r="AB52" s="35" t="s">
        <v>346</v>
      </c>
      <c r="AC52" s="64">
        <v>28</v>
      </c>
      <c r="AD52" s="65"/>
      <c r="AE52" s="72"/>
      <c r="AF52" s="84"/>
      <c r="AG52" s="84"/>
    </row>
    <row r="53" spans="1:33" ht="15.75" customHeight="1">
      <c r="A53" s="71"/>
      <c r="B53" s="35"/>
      <c r="C53" s="64"/>
      <c r="D53" s="35" t="s">
        <v>347</v>
      </c>
      <c r="E53" s="64">
        <v>12</v>
      </c>
      <c r="F53" s="35"/>
      <c r="G53" s="64"/>
      <c r="H53" s="35" t="s">
        <v>351</v>
      </c>
      <c r="I53" s="64">
        <v>200</v>
      </c>
      <c r="J53" s="35"/>
      <c r="K53" s="64"/>
      <c r="L53" s="36" t="s">
        <v>304</v>
      </c>
      <c r="M53" s="64">
        <v>87</v>
      </c>
      <c r="N53" s="35" t="s">
        <v>348</v>
      </c>
      <c r="O53" s="64">
        <v>65</v>
      </c>
      <c r="P53" s="35"/>
      <c r="Q53" s="64"/>
      <c r="R53" s="35" t="s">
        <v>449</v>
      </c>
      <c r="S53" s="64">
        <v>5</v>
      </c>
      <c r="T53" s="35" t="s">
        <v>455</v>
      </c>
      <c r="U53" s="64"/>
      <c r="V53" s="38" t="s">
        <v>468</v>
      </c>
      <c r="W53" s="64">
        <v>1</v>
      </c>
      <c r="X53" s="35"/>
      <c r="Y53" s="64"/>
      <c r="Z53" s="36"/>
      <c r="AA53" s="64"/>
      <c r="AB53" s="35" t="s">
        <v>349</v>
      </c>
      <c r="AC53" s="64">
        <v>219</v>
      </c>
      <c r="AD53" s="65"/>
      <c r="AE53" s="72"/>
      <c r="AF53" s="58"/>
      <c r="AG53" s="58"/>
    </row>
    <row r="54" spans="1:33" ht="15.75" customHeight="1">
      <c r="A54" s="75"/>
      <c r="B54" s="35"/>
      <c r="C54" s="64"/>
      <c r="D54" s="42" t="s">
        <v>350</v>
      </c>
      <c r="E54" s="64">
        <v>35</v>
      </c>
      <c r="F54" s="35"/>
      <c r="G54" s="64"/>
      <c r="H54" s="35" t="s">
        <v>459</v>
      </c>
      <c r="I54" s="64">
        <v>84</v>
      </c>
      <c r="J54" s="35"/>
      <c r="K54" s="64"/>
      <c r="L54" s="35" t="s">
        <v>454</v>
      </c>
      <c r="M54" s="64">
        <v>17</v>
      </c>
      <c r="N54" s="35" t="s">
        <v>434</v>
      </c>
      <c r="O54" s="64">
        <v>23</v>
      </c>
      <c r="P54" s="35"/>
      <c r="Q54" s="64"/>
      <c r="R54" s="35" t="s">
        <v>330</v>
      </c>
      <c r="S54" s="64">
        <v>82</v>
      </c>
      <c r="T54" s="42" t="s">
        <v>496</v>
      </c>
      <c r="U54" s="64"/>
      <c r="V54" s="38" t="s">
        <v>356</v>
      </c>
      <c r="W54" s="64">
        <v>7</v>
      </c>
      <c r="X54" s="35"/>
      <c r="Y54" s="64"/>
      <c r="Z54" s="36"/>
      <c r="AA54" s="64"/>
      <c r="AB54" s="36" t="s">
        <v>354</v>
      </c>
      <c r="AC54" s="64">
        <v>112</v>
      </c>
      <c r="AD54" s="65"/>
      <c r="AE54" s="76"/>
      <c r="AF54" s="58"/>
      <c r="AG54" s="58"/>
    </row>
    <row r="55" spans="1:33" ht="15.75" customHeight="1">
      <c r="A55" s="71" t="s">
        <v>72</v>
      </c>
      <c r="B55" s="35"/>
      <c r="C55" s="64"/>
      <c r="D55" s="35" t="s">
        <v>452</v>
      </c>
      <c r="E55" s="64"/>
      <c r="F55" s="35"/>
      <c r="G55" s="64"/>
      <c r="H55" s="35" t="s">
        <v>364</v>
      </c>
      <c r="I55" s="64">
        <v>51</v>
      </c>
      <c r="J55" s="35"/>
      <c r="K55" s="64"/>
      <c r="L55" s="35" t="s">
        <v>464</v>
      </c>
      <c r="M55" s="64"/>
      <c r="N55" s="36" t="s">
        <v>352</v>
      </c>
      <c r="O55" s="64">
        <v>58</v>
      </c>
      <c r="P55" s="35"/>
      <c r="Q55" s="64"/>
      <c r="R55" s="35" t="s">
        <v>353</v>
      </c>
      <c r="S55" s="64">
        <v>6</v>
      </c>
      <c r="T55" s="45"/>
      <c r="U55" s="64"/>
      <c r="V55" s="43" t="s">
        <v>412</v>
      </c>
      <c r="W55" s="64"/>
      <c r="X55" s="35"/>
      <c r="Y55" s="64"/>
      <c r="Z55" s="36"/>
      <c r="AA55" s="64"/>
      <c r="AB55" s="35" t="s">
        <v>357</v>
      </c>
      <c r="AC55" s="64">
        <v>1</v>
      </c>
      <c r="AD55" s="65"/>
      <c r="AE55" s="72" t="s">
        <v>72</v>
      </c>
      <c r="AF55" s="58"/>
      <c r="AG55" s="58"/>
    </row>
    <row r="56" spans="1:33" ht="15.75" customHeight="1">
      <c r="A56" s="71"/>
      <c r="B56" s="35"/>
      <c r="C56" s="64"/>
      <c r="D56" s="35" t="s">
        <v>355</v>
      </c>
      <c r="E56" s="39">
        <v>94</v>
      </c>
      <c r="F56" s="35"/>
      <c r="G56" s="64"/>
      <c r="H56" s="35" t="s">
        <v>367</v>
      </c>
      <c r="I56" s="64">
        <v>144</v>
      </c>
      <c r="J56" s="35"/>
      <c r="K56" s="64"/>
      <c r="L56" s="35" t="s">
        <v>467</v>
      </c>
      <c r="M56" s="64">
        <v>9</v>
      </c>
      <c r="N56" s="37" t="s">
        <v>500</v>
      </c>
      <c r="O56" s="64"/>
      <c r="P56" s="35"/>
      <c r="Q56" s="64"/>
      <c r="R56" s="35" t="s">
        <v>332</v>
      </c>
      <c r="S56" s="64">
        <v>2</v>
      </c>
      <c r="T56" s="35"/>
      <c r="U56" s="64"/>
      <c r="V56" s="35" t="s">
        <v>370</v>
      </c>
      <c r="W56" s="64">
        <v>2</v>
      </c>
      <c r="X56" s="35"/>
      <c r="Y56" s="64"/>
      <c r="Z56" s="36"/>
      <c r="AA56" s="64"/>
      <c r="AB56" s="35" t="s">
        <v>359</v>
      </c>
      <c r="AC56" s="64">
        <v>26</v>
      </c>
      <c r="AD56" s="65"/>
      <c r="AE56" s="72"/>
      <c r="AF56" s="58"/>
      <c r="AG56" s="58"/>
    </row>
    <row r="57" spans="1:33" ht="15.75" customHeight="1">
      <c r="A57" s="71" t="s">
        <v>52</v>
      </c>
      <c r="B57" s="35"/>
      <c r="C57" s="64"/>
      <c r="D57" s="45" t="s">
        <v>358</v>
      </c>
      <c r="E57" s="87">
        <v>61</v>
      </c>
      <c r="F57" s="35"/>
      <c r="G57" s="64"/>
      <c r="H57" s="35" t="s">
        <v>371</v>
      </c>
      <c r="I57" s="64">
        <v>14</v>
      </c>
      <c r="J57" s="35"/>
      <c r="K57" s="64"/>
      <c r="L57" s="35" t="s">
        <v>465</v>
      </c>
      <c r="M57" s="64">
        <v>38</v>
      </c>
      <c r="N57" s="37" t="s">
        <v>508</v>
      </c>
      <c r="O57" s="64">
        <v>1</v>
      </c>
      <c r="P57" s="35"/>
      <c r="Q57" s="64"/>
      <c r="R57" s="35" t="s">
        <v>365</v>
      </c>
      <c r="S57" s="64">
        <v>3</v>
      </c>
      <c r="T57" s="36"/>
      <c r="U57" s="64"/>
      <c r="V57" s="43" t="s">
        <v>373</v>
      </c>
      <c r="W57" s="64"/>
      <c r="X57" s="35"/>
      <c r="Y57" s="64"/>
      <c r="Z57" s="36"/>
      <c r="AA57" s="64"/>
      <c r="AB57" s="35" t="s">
        <v>361</v>
      </c>
      <c r="AC57" s="64">
        <v>277</v>
      </c>
      <c r="AD57" s="65"/>
      <c r="AE57" s="72" t="s">
        <v>52</v>
      </c>
      <c r="AF57" s="58"/>
      <c r="AG57" s="58"/>
    </row>
    <row r="58" spans="1:33" ht="15.75" customHeight="1">
      <c r="A58" s="71"/>
      <c r="B58" s="35"/>
      <c r="C58" s="64"/>
      <c r="D58" s="35" t="s">
        <v>360</v>
      </c>
      <c r="E58" s="64">
        <v>90</v>
      </c>
      <c r="F58" s="35"/>
      <c r="G58" s="64"/>
      <c r="H58" s="42" t="s">
        <v>247</v>
      </c>
      <c r="I58" s="64">
        <v>113</v>
      </c>
      <c r="J58" s="35"/>
      <c r="K58" s="64"/>
      <c r="L58" s="35" t="s">
        <v>466</v>
      </c>
      <c r="M58" s="64"/>
      <c r="N58" s="36"/>
      <c r="O58" s="64"/>
      <c r="P58" s="35"/>
      <c r="Q58" s="64"/>
      <c r="R58" s="36" t="s">
        <v>333</v>
      </c>
      <c r="S58" s="64">
        <v>247</v>
      </c>
      <c r="T58" s="35"/>
      <c r="U58" s="64"/>
      <c r="V58" s="43" t="s">
        <v>458</v>
      </c>
      <c r="W58" s="64"/>
      <c r="X58" s="35"/>
      <c r="Y58" s="64"/>
      <c r="Z58" s="36"/>
      <c r="AA58" s="64"/>
      <c r="AB58" s="35" t="s">
        <v>363</v>
      </c>
      <c r="AC58" s="64">
        <v>89</v>
      </c>
      <c r="AD58" s="65"/>
      <c r="AE58" s="72"/>
      <c r="AF58" s="58"/>
      <c r="AG58" s="58"/>
    </row>
    <row r="59" spans="1:33" ht="15.75" customHeight="1">
      <c r="A59" s="71" t="s">
        <v>78</v>
      </c>
      <c r="B59" s="35"/>
      <c r="C59" s="64"/>
      <c r="D59" s="42" t="s">
        <v>470</v>
      </c>
      <c r="E59" s="64">
        <v>99</v>
      </c>
      <c r="F59" s="35"/>
      <c r="G59" s="64"/>
      <c r="H59" s="42" t="s">
        <v>495</v>
      </c>
      <c r="I59" s="64"/>
      <c r="J59" s="35"/>
      <c r="K59" s="64"/>
      <c r="L59" s="35" t="s">
        <v>362</v>
      </c>
      <c r="M59" s="64">
        <v>37</v>
      </c>
      <c r="N59" s="36"/>
      <c r="O59" s="64"/>
      <c r="P59" s="35"/>
      <c r="Q59" s="64"/>
      <c r="R59" s="35" t="s">
        <v>248</v>
      </c>
      <c r="S59" s="64">
        <v>127</v>
      </c>
      <c r="T59" s="35"/>
      <c r="U59" s="64"/>
      <c r="V59" s="42" t="s">
        <v>488</v>
      </c>
      <c r="W59" s="39">
        <v>37</v>
      </c>
      <c r="X59" s="35"/>
      <c r="Y59" s="64"/>
      <c r="Z59" s="36"/>
      <c r="AA59" s="64"/>
      <c r="AB59" s="35" t="s">
        <v>366</v>
      </c>
      <c r="AC59" s="64">
        <v>87</v>
      </c>
      <c r="AD59" s="65"/>
      <c r="AE59" s="72" t="s">
        <v>78</v>
      </c>
      <c r="AF59" s="58"/>
      <c r="AG59" s="58"/>
    </row>
    <row r="60" spans="1:33" ht="15.75" customHeight="1">
      <c r="A60" s="71"/>
      <c r="B60" s="35"/>
      <c r="C60" s="64"/>
      <c r="D60" s="35"/>
      <c r="E60" s="64"/>
      <c r="F60" s="35"/>
      <c r="G60" s="64"/>
      <c r="H60" s="42" t="s">
        <v>263</v>
      </c>
      <c r="I60" s="64">
        <v>1</v>
      </c>
      <c r="J60" s="35"/>
      <c r="K60" s="64"/>
      <c r="L60" s="42" t="s">
        <v>498</v>
      </c>
      <c r="M60" s="64">
        <v>87</v>
      </c>
      <c r="N60" s="36"/>
      <c r="O60" s="64"/>
      <c r="P60" s="35"/>
      <c r="Q60" s="64"/>
      <c r="R60" s="35" t="s">
        <v>372</v>
      </c>
      <c r="S60" s="64">
        <v>3</v>
      </c>
      <c r="T60" s="35"/>
      <c r="U60" s="64"/>
      <c r="V60" s="35" t="s">
        <v>377</v>
      </c>
      <c r="W60" s="64"/>
      <c r="X60" s="35"/>
      <c r="Y60" s="64"/>
      <c r="Z60" s="36"/>
      <c r="AA60" s="64"/>
      <c r="AB60" s="35" t="s">
        <v>368</v>
      </c>
      <c r="AC60" s="64">
        <v>4</v>
      </c>
      <c r="AD60" s="65"/>
      <c r="AE60" s="72"/>
      <c r="AF60" s="58"/>
      <c r="AG60" s="58"/>
    </row>
    <row r="61" spans="1:33" ht="15.75" customHeight="1">
      <c r="A61" s="71" t="s">
        <v>81</v>
      </c>
      <c r="B61" s="35"/>
      <c r="C61" s="64"/>
      <c r="D61" s="35"/>
      <c r="E61" s="64"/>
      <c r="F61" s="35"/>
      <c r="G61" s="64"/>
      <c r="H61" s="35"/>
      <c r="I61" s="64"/>
      <c r="J61" s="35"/>
      <c r="K61" s="64"/>
      <c r="L61" s="42" t="s">
        <v>499</v>
      </c>
      <c r="M61" s="39"/>
      <c r="N61" s="35"/>
      <c r="O61" s="64"/>
      <c r="P61" s="35"/>
      <c r="Q61" s="64"/>
      <c r="R61" s="35" t="s">
        <v>376</v>
      </c>
      <c r="S61" s="64">
        <v>16</v>
      </c>
      <c r="T61" s="35"/>
      <c r="U61" s="64"/>
      <c r="V61" s="42" t="s">
        <v>487</v>
      </c>
      <c r="W61" s="39">
        <v>16</v>
      </c>
      <c r="X61" s="35"/>
      <c r="Y61" s="64"/>
      <c r="Z61" s="36"/>
      <c r="AA61" s="64"/>
      <c r="AB61" s="35" t="s">
        <v>369</v>
      </c>
      <c r="AC61" s="64"/>
      <c r="AD61" s="65"/>
      <c r="AE61" s="72" t="s">
        <v>81</v>
      </c>
      <c r="AF61" s="58"/>
      <c r="AG61" s="58"/>
    </row>
    <row r="62" spans="1:33" ht="15.75" customHeight="1">
      <c r="A62" s="71"/>
      <c r="B62" s="35"/>
      <c r="C62" s="64"/>
      <c r="D62" s="35"/>
      <c r="E62" s="64"/>
      <c r="F62" s="35"/>
      <c r="G62" s="64"/>
      <c r="H62" s="35"/>
      <c r="I62" s="64"/>
      <c r="J62" s="35"/>
      <c r="K62" s="64"/>
      <c r="L62" s="36"/>
      <c r="M62" s="64"/>
      <c r="N62" s="35"/>
      <c r="O62" s="64"/>
      <c r="P62" s="35"/>
      <c r="Q62" s="64"/>
      <c r="R62" s="35"/>
      <c r="S62" s="64"/>
      <c r="T62" s="35"/>
      <c r="U62" s="64"/>
      <c r="V62" s="36" t="s">
        <v>380</v>
      </c>
      <c r="W62" s="64"/>
      <c r="X62" s="35"/>
      <c r="Y62" s="64"/>
      <c r="Z62" s="36"/>
      <c r="AA62" s="64"/>
      <c r="AB62" s="35" t="s">
        <v>374</v>
      </c>
      <c r="AC62" s="64">
        <v>8</v>
      </c>
      <c r="AD62" s="65"/>
      <c r="AE62" s="72"/>
      <c r="AF62" s="58"/>
      <c r="AG62" s="58"/>
    </row>
    <row r="63" spans="1:33" ht="15.75" customHeight="1">
      <c r="A63" s="71" t="s">
        <v>85</v>
      </c>
      <c r="B63" s="35"/>
      <c r="C63" s="64"/>
      <c r="D63" s="35"/>
      <c r="E63" s="64"/>
      <c r="F63" s="35"/>
      <c r="G63" s="64"/>
      <c r="H63" s="35"/>
      <c r="I63" s="64"/>
      <c r="J63" s="36"/>
      <c r="K63" s="64"/>
      <c r="L63" s="35"/>
      <c r="M63" s="64"/>
      <c r="N63" s="35"/>
      <c r="O63" s="64"/>
      <c r="P63" s="35"/>
      <c r="Q63" s="64"/>
      <c r="R63" s="35"/>
      <c r="S63" s="64"/>
      <c r="T63" s="35"/>
      <c r="U63" s="64"/>
      <c r="V63" s="36" t="s">
        <v>382</v>
      </c>
      <c r="W63" s="64">
        <v>1</v>
      </c>
      <c r="X63" s="35"/>
      <c r="Y63" s="64"/>
      <c r="Z63" s="36"/>
      <c r="AA63" s="64"/>
      <c r="AB63" s="35" t="s">
        <v>378</v>
      </c>
      <c r="AC63" s="64">
        <v>3</v>
      </c>
      <c r="AD63" s="65"/>
      <c r="AE63" s="72" t="s">
        <v>85</v>
      </c>
      <c r="AF63" s="58"/>
      <c r="AG63" s="58"/>
    </row>
    <row r="64" spans="1:33" ht="15.75" customHeight="1">
      <c r="A64" s="75"/>
      <c r="B64" s="35"/>
      <c r="C64" s="64"/>
      <c r="D64" s="35"/>
      <c r="E64" s="64"/>
      <c r="F64" s="35"/>
      <c r="G64" s="64"/>
      <c r="H64" s="35"/>
      <c r="I64" s="64"/>
      <c r="J64" s="35"/>
      <c r="K64" s="64"/>
      <c r="L64" s="35"/>
      <c r="M64" s="64"/>
      <c r="N64" s="35"/>
      <c r="O64" s="64"/>
      <c r="P64" s="35"/>
      <c r="Q64" s="64"/>
      <c r="R64" s="35"/>
      <c r="S64" s="64"/>
      <c r="T64" s="35"/>
      <c r="U64" s="64"/>
      <c r="V64" s="36" t="s">
        <v>446</v>
      </c>
      <c r="W64" s="64"/>
      <c r="X64" s="35"/>
      <c r="Y64" s="64"/>
      <c r="Z64" s="36"/>
      <c r="AA64" s="64"/>
      <c r="AB64" s="35" t="s">
        <v>379</v>
      </c>
      <c r="AC64" s="64"/>
      <c r="AD64" s="65"/>
      <c r="AE64" s="76"/>
      <c r="AF64" s="58"/>
      <c r="AG64" s="58"/>
    </row>
    <row r="65" spans="1:33" ht="15.75" customHeight="1">
      <c r="A65" s="75"/>
      <c r="B65" s="35"/>
      <c r="C65" s="64"/>
      <c r="D65" s="35"/>
      <c r="E65" s="64"/>
      <c r="F65" s="35"/>
      <c r="G65" s="64"/>
      <c r="H65" s="35"/>
      <c r="I65" s="64"/>
      <c r="J65" s="35"/>
      <c r="K65" s="64"/>
      <c r="L65" s="35"/>
      <c r="M65" s="64"/>
      <c r="N65" s="35"/>
      <c r="O65" s="64"/>
      <c r="P65" s="35"/>
      <c r="Q65" s="64"/>
      <c r="R65" s="35"/>
      <c r="S65" s="64"/>
      <c r="T65" s="35"/>
      <c r="U65" s="64"/>
      <c r="V65" s="35" t="s">
        <v>442</v>
      </c>
      <c r="W65" s="64">
        <v>13</v>
      </c>
      <c r="X65" s="35"/>
      <c r="Y65" s="64"/>
      <c r="Z65" s="36"/>
      <c r="AA65" s="64"/>
      <c r="AB65" s="35" t="s">
        <v>381</v>
      </c>
      <c r="AC65" s="64">
        <v>1</v>
      </c>
      <c r="AD65" s="65"/>
      <c r="AE65" s="76"/>
      <c r="AF65" s="58"/>
      <c r="AG65" s="58"/>
    </row>
    <row r="66" spans="1:33" ht="15.75" customHeight="1">
      <c r="A66" s="75"/>
      <c r="B66" s="35"/>
      <c r="C66" s="64"/>
      <c r="D66" s="35"/>
      <c r="E66" s="64"/>
      <c r="F66" s="35"/>
      <c r="G66" s="64"/>
      <c r="H66" s="35"/>
      <c r="I66" s="64"/>
      <c r="J66" s="35"/>
      <c r="K66" s="64"/>
      <c r="L66" s="35"/>
      <c r="M66" s="64"/>
      <c r="N66" s="35"/>
      <c r="O66" s="64"/>
      <c r="P66" s="35"/>
      <c r="Q66" s="64"/>
      <c r="R66" s="36"/>
      <c r="S66" s="64"/>
      <c r="T66" s="35"/>
      <c r="U66" s="64"/>
      <c r="V66" s="35" t="s">
        <v>443</v>
      </c>
      <c r="W66" s="88">
        <v>1</v>
      </c>
      <c r="X66" s="35"/>
      <c r="Y66" s="64"/>
      <c r="Z66" s="36"/>
      <c r="AA66" s="64"/>
      <c r="AB66" s="35" t="s">
        <v>383</v>
      </c>
      <c r="AC66" s="64">
        <v>56</v>
      </c>
      <c r="AD66" s="65"/>
      <c r="AE66" s="76"/>
      <c r="AF66" s="58"/>
      <c r="AG66" s="58"/>
    </row>
    <row r="67" spans="1:33" ht="15.75" customHeight="1">
      <c r="A67" s="75"/>
      <c r="B67" s="35"/>
      <c r="C67" s="64"/>
      <c r="D67" s="35"/>
      <c r="E67" s="64"/>
      <c r="F67" s="35"/>
      <c r="G67" s="64"/>
      <c r="H67" s="35"/>
      <c r="I67" s="64"/>
      <c r="J67" s="35"/>
      <c r="K67" s="64"/>
      <c r="L67" s="35"/>
      <c r="M67" s="64"/>
      <c r="N67" s="35"/>
      <c r="O67" s="64"/>
      <c r="P67" s="35"/>
      <c r="Q67" s="64"/>
      <c r="R67" s="35"/>
      <c r="S67" s="64"/>
      <c r="T67" s="35"/>
      <c r="U67" s="64"/>
      <c r="V67" s="36" t="s">
        <v>453</v>
      </c>
      <c r="W67" s="39">
        <v>81</v>
      </c>
      <c r="X67" s="35"/>
      <c r="Y67" s="64"/>
      <c r="Z67" s="36"/>
      <c r="AA67" s="64"/>
      <c r="AB67" s="35" t="s">
        <v>94</v>
      </c>
      <c r="AC67" s="64"/>
      <c r="AD67" s="65"/>
      <c r="AE67" s="76"/>
      <c r="AF67" s="58"/>
      <c r="AG67" s="58"/>
    </row>
    <row r="68" spans="1:33" ht="15.75" customHeight="1">
      <c r="A68" s="75"/>
      <c r="B68" s="35"/>
      <c r="C68" s="64"/>
      <c r="D68" s="35"/>
      <c r="E68" s="64"/>
      <c r="F68" s="35"/>
      <c r="G68" s="64"/>
      <c r="H68" s="35"/>
      <c r="I68" s="64"/>
      <c r="J68" s="35"/>
      <c r="K68" s="64"/>
      <c r="L68" s="35"/>
      <c r="M68" s="64"/>
      <c r="N68" s="35"/>
      <c r="O68" s="64"/>
      <c r="P68" s="35"/>
      <c r="Q68" s="64"/>
      <c r="R68" s="36"/>
      <c r="S68" s="64"/>
      <c r="T68" s="35"/>
      <c r="U68" s="64"/>
      <c r="V68" s="35" t="s">
        <v>447</v>
      </c>
      <c r="W68" s="64">
        <v>5</v>
      </c>
      <c r="X68" s="36"/>
      <c r="Y68" s="64"/>
      <c r="Z68" s="36"/>
      <c r="AA68" s="64"/>
      <c r="AB68" s="35" t="s">
        <v>384</v>
      </c>
      <c r="AC68" s="64">
        <v>5</v>
      </c>
      <c r="AD68" s="65"/>
      <c r="AE68" s="76"/>
      <c r="AF68" s="58"/>
      <c r="AG68" s="58"/>
    </row>
    <row r="69" spans="1:33" ht="15.75" customHeight="1">
      <c r="A69" s="75"/>
      <c r="B69" s="35"/>
      <c r="C69" s="64"/>
      <c r="D69" s="35"/>
      <c r="E69" s="64"/>
      <c r="F69" s="35"/>
      <c r="G69" s="64"/>
      <c r="H69" s="35"/>
      <c r="I69" s="64"/>
      <c r="J69" s="35"/>
      <c r="K69" s="64"/>
      <c r="L69" s="35"/>
      <c r="M69" s="64"/>
      <c r="N69" s="35"/>
      <c r="O69" s="64"/>
      <c r="P69" s="35"/>
      <c r="Q69" s="64"/>
      <c r="R69" s="36"/>
      <c r="S69" s="64"/>
      <c r="T69" s="35"/>
      <c r="U69" s="64"/>
      <c r="V69" s="35" t="s">
        <v>387</v>
      </c>
      <c r="W69" s="64">
        <v>14</v>
      </c>
      <c r="X69" s="35"/>
      <c r="Y69" s="64"/>
      <c r="Z69" s="36"/>
      <c r="AA69" s="64"/>
      <c r="AB69" s="35" t="s">
        <v>385</v>
      </c>
      <c r="AC69" s="39">
        <v>6</v>
      </c>
      <c r="AD69" s="65"/>
      <c r="AE69" s="76"/>
      <c r="AF69" s="58"/>
      <c r="AG69" s="58"/>
    </row>
    <row r="70" spans="1:33" ht="15.75" customHeight="1">
      <c r="A70" s="75"/>
      <c r="B70" s="35"/>
      <c r="C70" s="64"/>
      <c r="D70" s="35"/>
      <c r="E70" s="64"/>
      <c r="F70" s="35"/>
      <c r="G70" s="64"/>
      <c r="H70" s="35"/>
      <c r="I70" s="64"/>
      <c r="J70" s="35"/>
      <c r="K70" s="64"/>
      <c r="L70" s="35"/>
      <c r="M70" s="64"/>
      <c r="N70" s="35"/>
      <c r="O70" s="64"/>
      <c r="P70" s="35"/>
      <c r="Q70" s="64"/>
      <c r="R70" s="36"/>
      <c r="S70" s="64"/>
      <c r="T70" s="35"/>
      <c r="U70" s="64"/>
      <c r="V70" s="35" t="s">
        <v>390</v>
      </c>
      <c r="W70" s="64">
        <v>1</v>
      </c>
      <c r="X70" s="35"/>
      <c r="Y70" s="64"/>
      <c r="Z70" s="36"/>
      <c r="AA70" s="64"/>
      <c r="AB70" s="35" t="s">
        <v>386</v>
      </c>
      <c r="AC70" s="64"/>
      <c r="AD70" s="65"/>
      <c r="AE70" s="76"/>
      <c r="AF70" s="58"/>
      <c r="AG70" s="58"/>
    </row>
    <row r="71" spans="1:33" ht="15.75" customHeight="1">
      <c r="A71" s="75"/>
      <c r="B71" s="35"/>
      <c r="C71" s="64"/>
      <c r="D71" s="35"/>
      <c r="E71" s="64"/>
      <c r="F71" s="35"/>
      <c r="G71" s="64"/>
      <c r="H71" s="35"/>
      <c r="I71" s="64"/>
      <c r="J71" s="35"/>
      <c r="K71" s="64"/>
      <c r="L71" s="35"/>
      <c r="M71" s="64"/>
      <c r="N71" s="35"/>
      <c r="O71" s="64"/>
      <c r="P71" s="35"/>
      <c r="Q71" s="64"/>
      <c r="R71" s="35"/>
      <c r="S71" s="64"/>
      <c r="T71" s="35"/>
      <c r="U71" s="64"/>
      <c r="V71" s="36" t="s">
        <v>462</v>
      </c>
      <c r="W71" s="39"/>
      <c r="X71" s="35"/>
      <c r="Y71" s="64"/>
      <c r="Z71" s="36"/>
      <c r="AA71" s="64"/>
      <c r="AB71" s="35" t="s">
        <v>388</v>
      </c>
      <c r="AC71" s="64">
        <v>12</v>
      </c>
      <c r="AD71" s="65"/>
      <c r="AE71" s="76"/>
      <c r="AF71" s="58"/>
      <c r="AG71" s="58"/>
    </row>
    <row r="72" spans="1:33" ht="15.75" customHeight="1">
      <c r="A72" s="75"/>
      <c r="B72" s="35"/>
      <c r="C72" s="64"/>
      <c r="D72" s="35"/>
      <c r="E72" s="64"/>
      <c r="F72" s="35"/>
      <c r="G72" s="64"/>
      <c r="H72" s="35"/>
      <c r="I72" s="64"/>
      <c r="J72" s="35"/>
      <c r="K72" s="64"/>
      <c r="L72" s="35"/>
      <c r="M72" s="64"/>
      <c r="N72" s="35"/>
      <c r="O72" s="64"/>
      <c r="P72" s="35"/>
      <c r="Q72" s="64"/>
      <c r="R72" s="36"/>
      <c r="S72" s="64"/>
      <c r="T72" s="35"/>
      <c r="U72" s="64"/>
      <c r="V72" s="38" t="s">
        <v>283</v>
      </c>
      <c r="W72" s="64"/>
      <c r="X72" s="35"/>
      <c r="Y72" s="64"/>
      <c r="Z72" s="36"/>
      <c r="AA72" s="64"/>
      <c r="AB72" s="36" t="s">
        <v>389</v>
      </c>
      <c r="AC72" s="64"/>
      <c r="AD72" s="65"/>
      <c r="AE72" s="76"/>
      <c r="AF72" s="58"/>
      <c r="AG72" s="58"/>
    </row>
    <row r="73" spans="1:33" ht="15.75" customHeight="1">
      <c r="A73" s="75"/>
      <c r="B73" s="35"/>
      <c r="C73" s="64"/>
      <c r="D73" s="35"/>
      <c r="E73" s="64"/>
      <c r="F73" s="35"/>
      <c r="G73" s="64"/>
      <c r="H73" s="35"/>
      <c r="I73" s="64"/>
      <c r="J73" s="35"/>
      <c r="K73" s="64"/>
      <c r="L73" s="35"/>
      <c r="M73" s="64"/>
      <c r="N73" s="35"/>
      <c r="O73" s="64"/>
      <c r="P73" s="35"/>
      <c r="Q73" s="64"/>
      <c r="R73" s="35"/>
      <c r="S73" s="64"/>
      <c r="T73" s="35"/>
      <c r="U73" s="64"/>
      <c r="V73" s="43" t="s">
        <v>480</v>
      </c>
      <c r="W73" s="39">
        <v>2</v>
      </c>
      <c r="X73" s="35"/>
      <c r="Y73" s="64"/>
      <c r="Z73" s="36"/>
      <c r="AA73" s="64"/>
      <c r="AB73" s="35" t="s">
        <v>391</v>
      </c>
      <c r="AC73" s="64">
        <v>25</v>
      </c>
      <c r="AD73" s="65"/>
      <c r="AE73" s="76"/>
      <c r="AF73" s="58"/>
      <c r="AG73" s="58"/>
    </row>
    <row r="74" spans="1:33" ht="15.75" customHeight="1">
      <c r="A74" s="75"/>
      <c r="B74" s="35"/>
      <c r="C74" s="64"/>
      <c r="D74" s="35"/>
      <c r="E74" s="64"/>
      <c r="F74" s="35"/>
      <c r="G74" s="64"/>
      <c r="H74" s="35"/>
      <c r="I74" s="64"/>
      <c r="J74" s="35"/>
      <c r="K74" s="64"/>
      <c r="L74" s="35"/>
      <c r="M74" s="64"/>
      <c r="N74" s="35"/>
      <c r="O74" s="64"/>
      <c r="P74" s="35"/>
      <c r="Q74" s="64"/>
      <c r="R74" s="35"/>
      <c r="S74" s="64"/>
      <c r="T74" s="35"/>
      <c r="U74" s="64"/>
      <c r="V74" s="38" t="s">
        <v>461</v>
      </c>
      <c r="W74" s="64"/>
      <c r="X74" s="35"/>
      <c r="Y74" s="64"/>
      <c r="Z74" s="36"/>
      <c r="AA74" s="64"/>
      <c r="AB74" s="35" t="s">
        <v>392</v>
      </c>
      <c r="AC74" s="39">
        <v>83</v>
      </c>
      <c r="AD74" s="65"/>
      <c r="AE74" s="76"/>
      <c r="AF74" s="58"/>
      <c r="AG74" s="58"/>
    </row>
    <row r="75" spans="1:33" ht="15.75" customHeight="1">
      <c r="A75" s="75"/>
      <c r="B75" s="35"/>
      <c r="C75" s="64"/>
      <c r="D75" s="35"/>
      <c r="E75" s="64"/>
      <c r="F75" s="35"/>
      <c r="G75" s="64"/>
      <c r="H75" s="35"/>
      <c r="I75" s="64"/>
      <c r="J75" s="35"/>
      <c r="K75" s="64"/>
      <c r="L75" s="35"/>
      <c r="M75" s="64"/>
      <c r="N75" s="35"/>
      <c r="O75" s="64"/>
      <c r="P75" s="35"/>
      <c r="Q75" s="64"/>
      <c r="R75" s="35"/>
      <c r="S75" s="64"/>
      <c r="T75" s="35"/>
      <c r="U75" s="64"/>
      <c r="V75" s="43" t="s">
        <v>460</v>
      </c>
      <c r="W75" s="64"/>
      <c r="X75" s="35"/>
      <c r="Y75" s="64"/>
      <c r="Z75" s="36"/>
      <c r="AA75" s="64"/>
      <c r="AB75" s="35" t="s">
        <v>393</v>
      </c>
      <c r="AC75" s="64">
        <v>1</v>
      </c>
      <c r="AD75" s="65"/>
      <c r="AE75" s="76"/>
      <c r="AF75" s="58"/>
      <c r="AG75" s="58"/>
    </row>
    <row r="76" spans="1:33" ht="15.75" customHeight="1">
      <c r="A76" s="75"/>
      <c r="B76" s="35"/>
      <c r="C76" s="64"/>
      <c r="D76" s="35"/>
      <c r="E76" s="64"/>
      <c r="F76" s="35"/>
      <c r="G76" s="64"/>
      <c r="H76" s="35"/>
      <c r="I76" s="64"/>
      <c r="J76" s="35"/>
      <c r="K76" s="64"/>
      <c r="L76" s="35"/>
      <c r="M76" s="64"/>
      <c r="N76" s="35"/>
      <c r="O76" s="64"/>
      <c r="P76" s="35"/>
      <c r="Q76" s="64"/>
      <c r="R76" s="35"/>
      <c r="S76" s="64"/>
      <c r="T76" s="35"/>
      <c r="U76" s="64"/>
      <c r="V76" s="42" t="s">
        <v>485</v>
      </c>
      <c r="W76" s="39"/>
      <c r="X76" s="35"/>
      <c r="Y76" s="64"/>
      <c r="Z76" s="36"/>
      <c r="AA76" s="64"/>
      <c r="AB76" s="35" t="s">
        <v>394</v>
      </c>
      <c r="AC76" s="64">
        <v>3</v>
      </c>
      <c r="AD76" s="65"/>
      <c r="AE76" s="76"/>
      <c r="AF76" s="58"/>
      <c r="AG76" s="58"/>
    </row>
    <row r="77" spans="1:33" ht="15.75" customHeight="1">
      <c r="A77" s="71"/>
      <c r="B77" s="35"/>
      <c r="C77" s="64"/>
      <c r="D77" s="35"/>
      <c r="E77" s="64"/>
      <c r="F77" s="35"/>
      <c r="G77" s="64"/>
      <c r="H77" s="35"/>
      <c r="I77" s="64"/>
      <c r="J77" s="35"/>
      <c r="K77" s="64"/>
      <c r="L77" s="35"/>
      <c r="M77" s="64"/>
      <c r="N77" s="35"/>
      <c r="O77" s="64"/>
      <c r="P77" s="35"/>
      <c r="Q77" s="64"/>
      <c r="R77" s="35"/>
      <c r="S77" s="64"/>
      <c r="T77" s="35"/>
      <c r="U77" s="64"/>
      <c r="V77" s="37" t="s">
        <v>476</v>
      </c>
      <c r="W77" s="39"/>
      <c r="X77" s="35"/>
      <c r="Y77" s="64"/>
      <c r="Z77" s="36"/>
      <c r="AA77" s="64"/>
      <c r="AB77" s="35" t="s">
        <v>395</v>
      </c>
      <c r="AC77" s="64">
        <v>10</v>
      </c>
      <c r="AD77" s="65"/>
      <c r="AE77" s="72"/>
      <c r="AF77" s="58"/>
      <c r="AG77" s="58"/>
    </row>
    <row r="78" spans="1:33" ht="15.75" customHeight="1">
      <c r="A78" s="71"/>
      <c r="B78" s="35"/>
      <c r="C78" s="64"/>
      <c r="D78" s="35"/>
      <c r="E78" s="64"/>
      <c r="F78" s="35"/>
      <c r="G78" s="64"/>
      <c r="H78" s="35"/>
      <c r="I78" s="64"/>
      <c r="J78" s="35"/>
      <c r="K78" s="64"/>
      <c r="L78" s="35"/>
      <c r="M78" s="64"/>
      <c r="N78" s="35"/>
      <c r="O78" s="64"/>
      <c r="P78" s="35"/>
      <c r="Q78" s="64"/>
      <c r="R78" s="35"/>
      <c r="S78" s="64"/>
      <c r="T78" s="35"/>
      <c r="U78" s="64"/>
      <c r="V78" s="43" t="s">
        <v>397</v>
      </c>
      <c r="W78" s="64"/>
      <c r="X78" s="35"/>
      <c r="Y78" s="64"/>
      <c r="Z78" s="36"/>
      <c r="AA78" s="64"/>
      <c r="AB78" s="36" t="s">
        <v>396</v>
      </c>
      <c r="AC78" s="64">
        <v>2</v>
      </c>
      <c r="AD78" s="65"/>
      <c r="AE78" s="72"/>
      <c r="AF78" s="58"/>
      <c r="AG78" s="58"/>
    </row>
    <row r="79" spans="1:33" ht="15.75" customHeight="1">
      <c r="A79" s="75"/>
      <c r="B79" s="35"/>
      <c r="C79" s="64"/>
      <c r="D79" s="35"/>
      <c r="E79" s="64"/>
      <c r="F79" s="35"/>
      <c r="G79" s="64"/>
      <c r="H79" s="35"/>
      <c r="I79" s="64"/>
      <c r="J79" s="35"/>
      <c r="K79" s="64"/>
      <c r="L79" s="35"/>
      <c r="M79" s="64"/>
      <c r="N79" s="35"/>
      <c r="O79" s="64"/>
      <c r="P79" s="35"/>
      <c r="Q79" s="64"/>
      <c r="R79" s="35"/>
      <c r="S79" s="64"/>
      <c r="T79" s="35"/>
      <c r="U79" s="64"/>
      <c r="V79" s="43" t="s">
        <v>439</v>
      </c>
      <c r="W79" s="64"/>
      <c r="X79" s="35"/>
      <c r="Y79" s="64"/>
      <c r="Z79" s="36"/>
      <c r="AA79" s="64"/>
      <c r="AB79" s="42" t="s">
        <v>472</v>
      </c>
      <c r="AC79" s="64">
        <v>3</v>
      </c>
      <c r="AD79" s="65"/>
      <c r="AE79" s="76"/>
      <c r="AF79" s="58"/>
      <c r="AG79" s="58"/>
    </row>
    <row r="80" spans="1:33" ht="15.75" customHeight="1">
      <c r="A80" s="75"/>
      <c r="B80" s="35"/>
      <c r="C80" s="64"/>
      <c r="D80" s="35"/>
      <c r="E80" s="64"/>
      <c r="F80" s="35"/>
      <c r="G80" s="64"/>
      <c r="H80" s="35"/>
      <c r="I80" s="64"/>
      <c r="J80" s="35"/>
      <c r="K80" s="64"/>
      <c r="L80" s="35"/>
      <c r="M80" s="64"/>
      <c r="N80" s="35"/>
      <c r="O80" s="64"/>
      <c r="P80" s="35"/>
      <c r="Q80" s="64"/>
      <c r="R80" s="35"/>
      <c r="S80" s="64"/>
      <c r="T80" s="35"/>
      <c r="U80" s="64"/>
      <c r="V80" s="46" t="s">
        <v>486</v>
      </c>
      <c r="W80" s="64">
        <v>14</v>
      </c>
      <c r="X80" s="35"/>
      <c r="Y80" s="64"/>
      <c r="Z80" s="36"/>
      <c r="AA80" s="64"/>
      <c r="AB80" s="36"/>
      <c r="AC80" s="64"/>
      <c r="AD80" s="65"/>
      <c r="AE80" s="76"/>
      <c r="AF80" s="58"/>
      <c r="AG80" s="58"/>
    </row>
    <row r="81" spans="1:33" ht="15.75" customHeight="1">
      <c r="A81" s="75"/>
      <c r="B81" s="35"/>
      <c r="C81" s="64"/>
      <c r="D81" s="35"/>
      <c r="E81" s="64"/>
      <c r="F81" s="35"/>
      <c r="G81" s="64"/>
      <c r="H81" s="35"/>
      <c r="I81" s="64"/>
      <c r="J81" s="35"/>
      <c r="K81" s="64"/>
      <c r="L81" s="35"/>
      <c r="M81" s="64"/>
      <c r="N81" s="35"/>
      <c r="O81" s="64"/>
      <c r="P81" s="35"/>
      <c r="Q81" s="64"/>
      <c r="R81" s="35"/>
      <c r="S81" s="64"/>
      <c r="T81" s="35"/>
      <c r="U81" s="64"/>
      <c r="V81" s="35" t="s">
        <v>399</v>
      </c>
      <c r="W81" s="64">
        <v>350</v>
      </c>
      <c r="X81" s="35"/>
      <c r="Y81" s="64"/>
      <c r="Z81" s="36"/>
      <c r="AA81" s="64"/>
      <c r="AB81" s="35"/>
      <c r="AC81" s="64"/>
      <c r="AD81" s="65"/>
      <c r="AE81" s="76"/>
      <c r="AF81" s="58"/>
      <c r="AG81" s="58"/>
    </row>
    <row r="82" spans="1:33" ht="15.75" customHeight="1">
      <c r="A82" s="75"/>
      <c r="B82" s="35"/>
      <c r="C82" s="64"/>
      <c r="D82" s="35"/>
      <c r="E82" s="64"/>
      <c r="F82" s="35"/>
      <c r="G82" s="64"/>
      <c r="H82" s="35"/>
      <c r="I82" s="64"/>
      <c r="J82" s="35"/>
      <c r="K82" s="64"/>
      <c r="L82" s="35"/>
      <c r="M82" s="64"/>
      <c r="N82" s="35"/>
      <c r="O82" s="64"/>
      <c r="P82" s="35"/>
      <c r="Q82" s="64"/>
      <c r="R82" s="35"/>
      <c r="S82" s="64"/>
      <c r="T82" s="35"/>
      <c r="U82" s="64"/>
      <c r="V82" s="35" t="s">
        <v>400</v>
      </c>
      <c r="W82" s="64">
        <v>89</v>
      </c>
      <c r="X82" s="35"/>
      <c r="Y82" s="64"/>
      <c r="Z82" s="36"/>
      <c r="AA82" s="64"/>
      <c r="AB82" s="35"/>
      <c r="AC82" s="64"/>
      <c r="AD82" s="65"/>
      <c r="AE82" s="76"/>
      <c r="AF82" s="58"/>
      <c r="AG82" s="58"/>
    </row>
    <row r="83" spans="1:33" ht="15.75" customHeight="1">
      <c r="A83" s="75"/>
      <c r="B83" s="35"/>
      <c r="C83" s="64"/>
      <c r="D83" s="35"/>
      <c r="E83" s="64"/>
      <c r="F83" s="35"/>
      <c r="G83" s="64"/>
      <c r="H83" s="35"/>
      <c r="I83" s="64"/>
      <c r="J83" s="35"/>
      <c r="K83" s="64"/>
      <c r="L83" s="35"/>
      <c r="M83" s="64"/>
      <c r="N83" s="35"/>
      <c r="O83" s="64"/>
      <c r="P83" s="35"/>
      <c r="Q83" s="64"/>
      <c r="R83" s="35"/>
      <c r="S83" s="64"/>
      <c r="T83" s="35"/>
      <c r="U83" s="64"/>
      <c r="V83" s="35" t="s">
        <v>401</v>
      </c>
      <c r="W83" s="64">
        <v>247</v>
      </c>
      <c r="X83" s="35"/>
      <c r="Y83" s="64"/>
      <c r="Z83" s="36"/>
      <c r="AA83" s="64"/>
      <c r="AB83" s="36"/>
      <c r="AC83" s="64"/>
      <c r="AD83" s="65"/>
      <c r="AE83" s="76"/>
      <c r="AF83" s="58"/>
      <c r="AG83" s="58"/>
    </row>
    <row r="84" spans="1:33" ht="15.75" customHeight="1">
      <c r="A84" s="75"/>
      <c r="B84" s="35"/>
      <c r="C84" s="64"/>
      <c r="D84" s="35"/>
      <c r="E84" s="64"/>
      <c r="F84" s="35"/>
      <c r="G84" s="64"/>
      <c r="H84" s="35"/>
      <c r="I84" s="64"/>
      <c r="J84" s="35"/>
      <c r="K84" s="64"/>
      <c r="L84" s="35"/>
      <c r="M84" s="64"/>
      <c r="N84" s="35"/>
      <c r="O84" s="64"/>
      <c r="P84" s="35"/>
      <c r="Q84" s="64"/>
      <c r="R84" s="35"/>
      <c r="S84" s="64"/>
      <c r="T84" s="35"/>
      <c r="U84" s="64"/>
      <c r="V84" s="43" t="s">
        <v>402</v>
      </c>
      <c r="W84" s="64"/>
      <c r="X84" s="35"/>
      <c r="Y84" s="64"/>
      <c r="Z84" s="36"/>
      <c r="AA84" s="64"/>
      <c r="AB84" s="35"/>
      <c r="AC84" s="64"/>
      <c r="AD84" s="65"/>
      <c r="AE84" s="76"/>
      <c r="AF84" s="58"/>
      <c r="AG84" s="58"/>
    </row>
    <row r="85" spans="1:33" ht="15.75" customHeight="1">
      <c r="A85" s="75"/>
      <c r="B85" s="35"/>
      <c r="C85" s="64"/>
      <c r="D85" s="35"/>
      <c r="E85" s="64"/>
      <c r="F85" s="35"/>
      <c r="G85" s="64"/>
      <c r="H85" s="35"/>
      <c r="I85" s="64"/>
      <c r="J85" s="35"/>
      <c r="K85" s="64"/>
      <c r="L85" s="35"/>
      <c r="M85" s="64"/>
      <c r="N85" s="35"/>
      <c r="O85" s="64"/>
      <c r="P85" s="35"/>
      <c r="Q85" s="64"/>
      <c r="R85" s="35"/>
      <c r="S85" s="64"/>
      <c r="T85" s="35"/>
      <c r="U85" s="64"/>
      <c r="V85" s="43" t="s">
        <v>441</v>
      </c>
      <c r="W85" s="64">
        <v>266</v>
      </c>
      <c r="X85" s="35"/>
      <c r="Y85" s="64"/>
      <c r="Z85" s="36"/>
      <c r="AA85" s="64"/>
      <c r="AB85" s="35"/>
      <c r="AC85" s="64"/>
      <c r="AD85" s="65"/>
      <c r="AE85" s="76"/>
      <c r="AF85" s="58"/>
      <c r="AG85" s="58"/>
    </row>
    <row r="86" spans="1:33" ht="15.75" customHeight="1">
      <c r="A86" s="75"/>
      <c r="B86" s="35"/>
      <c r="C86" s="64"/>
      <c r="D86" s="35"/>
      <c r="E86" s="64"/>
      <c r="F86" s="35"/>
      <c r="G86" s="64"/>
      <c r="H86" s="35"/>
      <c r="I86" s="64"/>
      <c r="J86" s="35"/>
      <c r="K86" s="64"/>
      <c r="L86" s="35"/>
      <c r="M86" s="64"/>
      <c r="N86" s="35"/>
      <c r="O86" s="64"/>
      <c r="P86" s="35"/>
      <c r="Q86" s="64"/>
      <c r="R86" s="35"/>
      <c r="S86" s="64"/>
      <c r="T86" s="35"/>
      <c r="U86" s="64"/>
      <c r="V86" s="43" t="s">
        <v>403</v>
      </c>
      <c r="W86" s="64">
        <v>25</v>
      </c>
      <c r="X86" s="35"/>
      <c r="Y86" s="64"/>
      <c r="Z86" s="36"/>
      <c r="AA86" s="64"/>
      <c r="AB86" s="35"/>
      <c r="AC86" s="64"/>
      <c r="AD86" s="65"/>
      <c r="AE86" s="76"/>
      <c r="AF86" s="58"/>
      <c r="AG86" s="58"/>
    </row>
    <row r="87" spans="1:33" ht="15.75" customHeight="1">
      <c r="A87" s="75"/>
      <c r="B87" s="35"/>
      <c r="C87" s="64"/>
      <c r="D87" s="35"/>
      <c r="E87" s="64"/>
      <c r="F87" s="35"/>
      <c r="G87" s="64"/>
      <c r="H87" s="35"/>
      <c r="I87" s="64"/>
      <c r="J87" s="35"/>
      <c r="K87" s="64"/>
      <c r="L87" s="35"/>
      <c r="M87" s="64"/>
      <c r="N87" s="35"/>
      <c r="O87" s="64"/>
      <c r="P87" s="35"/>
      <c r="Q87" s="64"/>
      <c r="R87" s="35"/>
      <c r="S87" s="64"/>
      <c r="T87" s="35"/>
      <c r="U87" s="64"/>
      <c r="V87" s="43" t="s">
        <v>404</v>
      </c>
      <c r="W87" s="64">
        <v>37</v>
      </c>
      <c r="X87" s="35"/>
      <c r="Y87" s="64"/>
      <c r="Z87" s="36"/>
      <c r="AA87" s="64"/>
      <c r="AB87" s="35"/>
      <c r="AC87" s="64"/>
      <c r="AD87" s="65"/>
      <c r="AE87" s="76"/>
      <c r="AF87" s="58"/>
      <c r="AG87" s="58"/>
    </row>
    <row r="88" spans="1:33" ht="15.75" customHeight="1">
      <c r="A88" s="75"/>
      <c r="B88" s="35"/>
      <c r="C88" s="64"/>
      <c r="D88" s="35"/>
      <c r="E88" s="64"/>
      <c r="F88" s="35"/>
      <c r="G88" s="64"/>
      <c r="H88" s="35"/>
      <c r="I88" s="64"/>
      <c r="J88" s="35"/>
      <c r="K88" s="64"/>
      <c r="L88" s="35"/>
      <c r="M88" s="64"/>
      <c r="N88" s="35"/>
      <c r="O88" s="64"/>
      <c r="P88" s="35"/>
      <c r="Q88" s="64"/>
      <c r="R88" s="35"/>
      <c r="S88" s="64"/>
      <c r="T88" s="35"/>
      <c r="U88" s="64"/>
      <c r="V88" s="43" t="s">
        <v>405</v>
      </c>
      <c r="W88" s="64">
        <v>133</v>
      </c>
      <c r="X88" s="35"/>
      <c r="Y88" s="64"/>
      <c r="Z88" s="36"/>
      <c r="AA88" s="64"/>
      <c r="AB88" s="35"/>
      <c r="AC88" s="64"/>
      <c r="AD88" s="65"/>
      <c r="AE88" s="76"/>
      <c r="AF88" s="58"/>
      <c r="AG88" s="58"/>
    </row>
    <row r="89" spans="1:33" ht="15.75" customHeight="1">
      <c r="A89" s="75"/>
      <c r="B89" s="35"/>
      <c r="C89" s="64"/>
      <c r="D89" s="35"/>
      <c r="E89" s="64"/>
      <c r="F89" s="35"/>
      <c r="G89" s="64"/>
      <c r="H89" s="35"/>
      <c r="I89" s="64"/>
      <c r="J89" s="35"/>
      <c r="K89" s="64"/>
      <c r="L89" s="35"/>
      <c r="M89" s="64"/>
      <c r="N89" s="35"/>
      <c r="O89" s="64"/>
      <c r="P89" s="35"/>
      <c r="Q89" s="64"/>
      <c r="R89" s="35"/>
      <c r="S89" s="64"/>
      <c r="T89" s="35"/>
      <c r="U89" s="64"/>
      <c r="V89" s="35" t="s">
        <v>185</v>
      </c>
      <c r="W89" s="64">
        <v>30</v>
      </c>
      <c r="X89" s="35"/>
      <c r="Y89" s="64"/>
      <c r="Z89" s="36"/>
      <c r="AA89" s="64"/>
      <c r="AB89" s="35"/>
      <c r="AC89" s="64"/>
      <c r="AD89" s="40"/>
      <c r="AE89" s="76"/>
      <c r="AF89" s="58"/>
      <c r="AG89" s="58"/>
    </row>
    <row r="90" spans="1:33" ht="15.75" customHeight="1">
      <c r="A90" s="75"/>
      <c r="B90" s="35"/>
      <c r="C90" s="64"/>
      <c r="D90" s="35"/>
      <c r="E90" s="64"/>
      <c r="F90" s="35"/>
      <c r="G90" s="64"/>
      <c r="H90" s="35"/>
      <c r="I90" s="64"/>
      <c r="J90" s="35"/>
      <c r="K90" s="64"/>
      <c r="L90" s="35"/>
      <c r="M90" s="64"/>
      <c r="N90" s="35"/>
      <c r="O90" s="64"/>
      <c r="P90" s="35"/>
      <c r="Q90" s="64"/>
      <c r="R90" s="35"/>
      <c r="S90" s="64"/>
      <c r="T90" s="35"/>
      <c r="U90" s="64"/>
      <c r="V90" s="43" t="s">
        <v>456</v>
      </c>
      <c r="W90" s="64">
        <v>52</v>
      </c>
      <c r="X90" s="35"/>
      <c r="Y90" s="64"/>
      <c r="Z90" s="36"/>
      <c r="AA90" s="64"/>
      <c r="AB90" s="35"/>
      <c r="AC90" s="64"/>
      <c r="AD90" s="40"/>
      <c r="AE90" s="76"/>
      <c r="AF90" s="58"/>
      <c r="AG90" s="58"/>
    </row>
    <row r="91" spans="1:33" ht="15.75" customHeight="1">
      <c r="A91" s="75"/>
      <c r="B91" s="35"/>
      <c r="C91" s="64"/>
      <c r="D91" s="35"/>
      <c r="E91" s="64"/>
      <c r="F91" s="35"/>
      <c r="G91" s="64"/>
      <c r="H91" s="35"/>
      <c r="I91" s="64"/>
      <c r="J91" s="35"/>
      <c r="K91" s="64"/>
      <c r="L91" s="35"/>
      <c r="M91" s="64"/>
      <c r="N91" s="35"/>
      <c r="O91" s="64"/>
      <c r="P91" s="35"/>
      <c r="Q91" s="64"/>
      <c r="R91" s="35"/>
      <c r="S91" s="64"/>
      <c r="T91" s="35"/>
      <c r="U91" s="64"/>
      <c r="V91" s="37" t="s">
        <v>481</v>
      </c>
      <c r="W91" s="39">
        <v>87</v>
      </c>
      <c r="X91" s="35"/>
      <c r="Y91" s="64"/>
      <c r="Z91" s="36"/>
      <c r="AA91" s="64"/>
      <c r="AB91" s="35"/>
      <c r="AC91" s="64"/>
      <c r="AD91" s="40"/>
      <c r="AE91" s="76"/>
      <c r="AF91" s="58"/>
      <c r="AG91" s="58"/>
    </row>
    <row r="92" spans="1:33" ht="15.75" customHeight="1">
      <c r="A92" s="75"/>
      <c r="B92" s="35"/>
      <c r="C92" s="64"/>
      <c r="D92" s="35"/>
      <c r="E92" s="64"/>
      <c r="F92" s="35"/>
      <c r="G92" s="64"/>
      <c r="H92" s="35"/>
      <c r="I92" s="64"/>
      <c r="J92" s="35"/>
      <c r="K92" s="64"/>
      <c r="L92" s="35"/>
      <c r="M92" s="64"/>
      <c r="N92" s="35"/>
      <c r="O92" s="64"/>
      <c r="P92" s="35"/>
      <c r="Q92" s="64"/>
      <c r="R92" s="35"/>
      <c r="S92" s="64"/>
      <c r="T92" s="35"/>
      <c r="U92" s="64"/>
      <c r="V92" s="43" t="s">
        <v>406</v>
      </c>
      <c r="W92" s="64"/>
      <c r="X92" s="35"/>
      <c r="Y92" s="64"/>
      <c r="Z92" s="43"/>
      <c r="AA92" s="64"/>
      <c r="AB92" s="35"/>
      <c r="AC92" s="64"/>
      <c r="AD92" s="40"/>
      <c r="AE92" s="76"/>
      <c r="AF92" s="58"/>
      <c r="AG92" s="58"/>
    </row>
    <row r="93" spans="1:33" ht="15.75" customHeight="1">
      <c r="A93" s="75"/>
      <c r="B93" s="35"/>
      <c r="C93" s="64"/>
      <c r="D93" s="35"/>
      <c r="E93" s="64"/>
      <c r="F93" s="35"/>
      <c r="G93" s="64"/>
      <c r="H93" s="35"/>
      <c r="I93" s="64"/>
      <c r="J93" s="35"/>
      <c r="K93" s="64"/>
      <c r="L93" s="35"/>
      <c r="M93" s="64"/>
      <c r="N93" s="35"/>
      <c r="O93" s="64"/>
      <c r="P93" s="35"/>
      <c r="Q93" s="64"/>
      <c r="R93" s="35"/>
      <c r="S93" s="64"/>
      <c r="T93" s="35"/>
      <c r="U93" s="64"/>
      <c r="V93" s="43" t="s">
        <v>407</v>
      </c>
      <c r="W93" s="64"/>
      <c r="X93" s="35"/>
      <c r="Y93" s="64"/>
      <c r="Z93" s="43"/>
      <c r="AA93" s="64"/>
      <c r="AB93" s="35"/>
      <c r="AC93" s="64"/>
      <c r="AD93" s="40"/>
      <c r="AE93" s="76"/>
      <c r="AF93" s="58"/>
      <c r="AG93" s="58"/>
    </row>
    <row r="94" spans="1:33" ht="15.75" customHeight="1">
      <c r="A94" s="75"/>
      <c r="B94" s="35"/>
      <c r="C94" s="64"/>
      <c r="D94" s="35"/>
      <c r="E94" s="64"/>
      <c r="F94" s="35"/>
      <c r="G94" s="64"/>
      <c r="H94" s="35"/>
      <c r="I94" s="64"/>
      <c r="J94" s="35"/>
      <c r="K94" s="64"/>
      <c r="L94" s="35"/>
      <c r="M94" s="64"/>
      <c r="N94" s="35"/>
      <c r="O94" s="64"/>
      <c r="P94" s="35"/>
      <c r="Q94" s="64"/>
      <c r="R94" s="35"/>
      <c r="S94" s="64"/>
      <c r="T94" s="35"/>
      <c r="U94" s="64"/>
      <c r="V94" s="35" t="s">
        <v>188</v>
      </c>
      <c r="W94" s="39">
        <v>214</v>
      </c>
      <c r="X94" s="35"/>
      <c r="Y94" s="64"/>
      <c r="Z94" s="43"/>
      <c r="AA94" s="64"/>
      <c r="AB94" s="35"/>
      <c r="AC94" s="64"/>
      <c r="AD94" s="47"/>
      <c r="AE94" s="76"/>
      <c r="AF94" s="58"/>
      <c r="AG94" s="58"/>
    </row>
    <row r="95" spans="1:33" ht="15.75" customHeight="1">
      <c r="A95" s="75"/>
      <c r="B95" s="35"/>
      <c r="C95" s="64"/>
      <c r="D95" s="35"/>
      <c r="E95" s="64"/>
      <c r="F95" s="35"/>
      <c r="G95" s="64"/>
      <c r="H95" s="35"/>
      <c r="I95" s="64"/>
      <c r="J95" s="35"/>
      <c r="K95" s="64"/>
      <c r="L95" s="35"/>
      <c r="M95" s="64"/>
      <c r="N95" s="35"/>
      <c r="O95" s="64"/>
      <c r="P95" s="35"/>
      <c r="Q95" s="64"/>
      <c r="R95" s="35"/>
      <c r="S95" s="64"/>
      <c r="T95" s="35"/>
      <c r="U95" s="64"/>
      <c r="V95" s="43" t="s">
        <v>189</v>
      </c>
      <c r="W95" s="64">
        <v>1</v>
      </c>
      <c r="X95" s="35"/>
      <c r="Y95" s="64"/>
      <c r="Z95" s="43"/>
      <c r="AA95" s="64"/>
      <c r="AB95" s="35"/>
      <c r="AC95" s="64"/>
      <c r="AD95" s="47"/>
      <c r="AE95" s="76"/>
      <c r="AF95" s="58"/>
      <c r="AG95" s="48"/>
    </row>
    <row r="96" spans="1:33" ht="15.75" customHeight="1">
      <c r="A96" s="75"/>
      <c r="B96" s="35"/>
      <c r="C96" s="64"/>
      <c r="D96" s="35"/>
      <c r="E96" s="64"/>
      <c r="F96" s="35"/>
      <c r="G96" s="64"/>
      <c r="H96" s="35"/>
      <c r="I96" s="64"/>
      <c r="J96" s="35"/>
      <c r="K96" s="64"/>
      <c r="L96" s="35"/>
      <c r="M96" s="64"/>
      <c r="N96" s="35"/>
      <c r="O96" s="64"/>
      <c r="P96" s="35"/>
      <c r="Q96" s="64"/>
      <c r="R96" s="35"/>
      <c r="S96" s="64"/>
      <c r="T96" s="35"/>
      <c r="U96" s="64"/>
      <c r="V96" s="38" t="s">
        <v>408</v>
      </c>
      <c r="W96" s="64">
        <v>122</v>
      </c>
      <c r="X96" s="35"/>
      <c r="Y96" s="64"/>
      <c r="Z96" s="36"/>
      <c r="AA96" s="64"/>
      <c r="AB96" s="35"/>
      <c r="AC96" s="64"/>
      <c r="AD96" s="47"/>
      <c r="AE96" s="76"/>
      <c r="AF96" s="58"/>
      <c r="AG96" s="48"/>
    </row>
    <row r="97" spans="1:33" ht="15.75" customHeight="1">
      <c r="A97" s="75"/>
      <c r="B97" s="35"/>
      <c r="C97" s="64"/>
      <c r="D97" s="35"/>
      <c r="E97" s="64"/>
      <c r="F97" s="35"/>
      <c r="G97" s="64"/>
      <c r="H97" s="36"/>
      <c r="I97" s="64"/>
      <c r="J97" s="35"/>
      <c r="K97" s="64"/>
      <c r="L97" s="35"/>
      <c r="M97" s="64"/>
      <c r="N97" s="35"/>
      <c r="O97" s="64"/>
      <c r="P97" s="35"/>
      <c r="Q97" s="64"/>
      <c r="R97" s="35"/>
      <c r="S97" s="64"/>
      <c r="T97" s="35"/>
      <c r="U97" s="64"/>
      <c r="V97" s="43" t="s">
        <v>409</v>
      </c>
      <c r="W97" s="64">
        <v>284</v>
      </c>
      <c r="X97" s="35"/>
      <c r="Y97" s="64"/>
      <c r="Z97" s="36"/>
      <c r="AA97" s="64"/>
      <c r="AB97" s="35"/>
      <c r="AC97" s="64"/>
      <c r="AD97" s="89"/>
      <c r="AE97" s="76"/>
      <c r="AF97" s="58"/>
      <c r="AG97" s="48"/>
    </row>
    <row r="98" spans="1:33" ht="15.75" customHeight="1">
      <c r="A98" s="75"/>
      <c r="B98" s="35"/>
      <c r="C98" s="64"/>
      <c r="D98" s="35"/>
      <c r="E98" s="64"/>
      <c r="F98" s="35"/>
      <c r="G98" s="64"/>
      <c r="H98" s="35"/>
      <c r="I98" s="64"/>
      <c r="J98" s="35"/>
      <c r="K98" s="64"/>
      <c r="L98" s="35"/>
      <c r="M98" s="64"/>
      <c r="N98" s="35"/>
      <c r="O98" s="64"/>
      <c r="P98" s="35"/>
      <c r="Q98" s="64"/>
      <c r="R98" s="35"/>
      <c r="S98" s="64"/>
      <c r="T98" s="35"/>
      <c r="U98" s="64"/>
      <c r="V98" s="35" t="s">
        <v>450</v>
      </c>
      <c r="W98" s="64">
        <v>295</v>
      </c>
      <c r="X98" s="35"/>
      <c r="Y98" s="64"/>
      <c r="Z98" s="36"/>
      <c r="AA98" s="64"/>
      <c r="AB98" s="35"/>
      <c r="AC98" s="64"/>
      <c r="AD98" s="47"/>
      <c r="AE98" s="76"/>
      <c r="AF98" s="58"/>
      <c r="AG98" s="48"/>
    </row>
    <row r="99" spans="1:33" ht="15.75" customHeight="1">
      <c r="A99" s="75"/>
      <c r="B99" s="35"/>
      <c r="C99" s="64"/>
      <c r="D99" s="35"/>
      <c r="E99" s="64"/>
      <c r="F99" s="35"/>
      <c r="G99" s="64"/>
      <c r="H99" s="35"/>
      <c r="I99" s="64"/>
      <c r="J99" s="35"/>
      <c r="K99" s="64"/>
      <c r="L99" s="35"/>
      <c r="M99" s="64"/>
      <c r="N99" s="35"/>
      <c r="O99" s="64"/>
      <c r="P99" s="35"/>
      <c r="Q99" s="64"/>
      <c r="R99" s="35"/>
      <c r="S99" s="64"/>
      <c r="T99" s="35"/>
      <c r="U99" s="64"/>
      <c r="V99" s="38" t="s">
        <v>190</v>
      </c>
      <c r="W99" s="64">
        <v>162</v>
      </c>
      <c r="X99" s="35"/>
      <c r="Y99" s="64"/>
      <c r="Z99" s="36"/>
      <c r="AA99" s="64"/>
      <c r="AB99" s="35"/>
      <c r="AC99" s="64"/>
      <c r="AD99" s="47"/>
      <c r="AE99" s="76"/>
      <c r="AF99" s="58"/>
      <c r="AG99" s="58"/>
    </row>
    <row r="100" spans="1:33" ht="15.75" customHeight="1">
      <c r="A100" s="75"/>
      <c r="B100" s="35"/>
      <c r="C100" s="64"/>
      <c r="D100" s="35"/>
      <c r="E100" s="64"/>
      <c r="F100" s="35"/>
      <c r="G100" s="64"/>
      <c r="H100" s="35"/>
      <c r="I100" s="64"/>
      <c r="J100" s="35"/>
      <c r="K100" s="64"/>
      <c r="L100" s="35"/>
      <c r="M100" s="64"/>
      <c r="N100" s="35"/>
      <c r="O100" s="64"/>
      <c r="P100" s="35"/>
      <c r="Q100" s="64"/>
      <c r="R100" s="35"/>
      <c r="S100" s="64"/>
      <c r="T100" s="35"/>
      <c r="U100" s="64"/>
      <c r="V100" s="43" t="s">
        <v>490</v>
      </c>
      <c r="W100" s="64"/>
      <c r="X100" s="35"/>
      <c r="Y100" s="64"/>
      <c r="Z100" s="36"/>
      <c r="AA100" s="64"/>
      <c r="AB100" s="35"/>
      <c r="AC100" s="64"/>
      <c r="AD100" s="47"/>
      <c r="AE100" s="76"/>
      <c r="AF100" s="58"/>
      <c r="AG100" s="58"/>
    </row>
    <row r="101" spans="1:33" ht="15.75" customHeight="1">
      <c r="A101" s="75"/>
      <c r="B101" s="35"/>
      <c r="C101" s="64"/>
      <c r="D101" s="35"/>
      <c r="E101" s="64"/>
      <c r="F101" s="35"/>
      <c r="G101" s="64"/>
      <c r="H101" s="35"/>
      <c r="I101" s="64"/>
      <c r="J101" s="35"/>
      <c r="K101" s="64"/>
      <c r="L101" s="35"/>
      <c r="M101" s="64"/>
      <c r="N101" s="35"/>
      <c r="O101" s="64"/>
      <c r="P101" s="35"/>
      <c r="Q101" s="64"/>
      <c r="R101" s="35"/>
      <c r="S101" s="64"/>
      <c r="T101" s="35"/>
      <c r="U101" s="64"/>
      <c r="V101" s="35" t="s">
        <v>491</v>
      </c>
      <c r="W101" s="64">
        <v>1</v>
      </c>
      <c r="X101" s="35"/>
      <c r="Y101" s="64"/>
      <c r="Z101" s="36"/>
      <c r="AA101" s="64"/>
      <c r="AB101" s="35"/>
      <c r="AC101" s="64"/>
      <c r="AD101" s="47"/>
      <c r="AE101" s="76"/>
      <c r="AF101" s="58"/>
      <c r="AG101" s="58"/>
    </row>
    <row r="102" spans="1:33" ht="15.75" customHeight="1">
      <c r="A102" s="75"/>
      <c r="B102" s="35"/>
      <c r="C102" s="64"/>
      <c r="D102" s="35"/>
      <c r="E102" s="64"/>
      <c r="F102" s="35"/>
      <c r="G102" s="64"/>
      <c r="H102" s="35"/>
      <c r="I102" s="64"/>
      <c r="J102" s="35"/>
      <c r="K102" s="64"/>
      <c r="L102" s="35"/>
      <c r="M102" s="64"/>
      <c r="N102" s="35"/>
      <c r="O102" s="64"/>
      <c r="P102" s="35"/>
      <c r="Q102" s="64"/>
      <c r="R102" s="35"/>
      <c r="S102" s="64"/>
      <c r="T102" s="35"/>
      <c r="U102" s="64"/>
      <c r="V102" s="35" t="s">
        <v>494</v>
      </c>
      <c r="W102" s="64"/>
      <c r="X102" s="35"/>
      <c r="Y102" s="64"/>
      <c r="Z102" s="36"/>
      <c r="AA102" s="64"/>
      <c r="AB102" s="35"/>
      <c r="AC102" s="64"/>
      <c r="AD102" s="47"/>
      <c r="AE102" s="76"/>
      <c r="AF102" s="58"/>
      <c r="AG102" s="58"/>
    </row>
    <row r="103" spans="1:33" ht="15.75" customHeight="1">
      <c r="A103" s="75"/>
      <c r="B103" s="35"/>
      <c r="C103" s="64"/>
      <c r="D103" s="35"/>
      <c r="E103" s="64"/>
      <c r="F103" s="35"/>
      <c r="G103" s="64"/>
      <c r="H103" s="35"/>
      <c r="I103" s="64"/>
      <c r="J103" s="35"/>
      <c r="K103" s="64"/>
      <c r="L103" s="35"/>
      <c r="M103" s="64"/>
      <c r="N103" s="35"/>
      <c r="O103" s="64"/>
      <c r="P103" s="35"/>
      <c r="Q103" s="64"/>
      <c r="R103" s="35"/>
      <c r="S103" s="64"/>
      <c r="T103" s="35"/>
      <c r="U103" s="64"/>
      <c r="V103" s="35" t="s">
        <v>471</v>
      </c>
      <c r="W103" s="64"/>
      <c r="X103" s="35"/>
      <c r="Y103" s="64"/>
      <c r="Z103" s="36"/>
      <c r="AA103" s="64"/>
      <c r="AB103" s="35"/>
      <c r="AC103" s="64"/>
      <c r="AD103" s="47"/>
      <c r="AE103" s="76"/>
      <c r="AF103" s="58"/>
      <c r="AG103" s="58"/>
    </row>
    <row r="104" spans="1:33" ht="15.75" customHeight="1">
      <c r="A104" s="75"/>
      <c r="B104" s="35"/>
      <c r="C104" s="64"/>
      <c r="D104" s="35"/>
      <c r="E104" s="64"/>
      <c r="F104" s="35"/>
      <c r="G104" s="64"/>
      <c r="H104" s="35"/>
      <c r="I104" s="64"/>
      <c r="J104" s="35"/>
      <c r="K104" s="64"/>
      <c r="L104" s="35"/>
      <c r="M104" s="64"/>
      <c r="N104" s="35"/>
      <c r="O104" s="64"/>
      <c r="P104" s="35"/>
      <c r="Q104" s="64"/>
      <c r="R104" s="35"/>
      <c r="S104" s="64"/>
      <c r="T104" s="35"/>
      <c r="U104" s="64"/>
      <c r="V104" s="35" t="s">
        <v>435</v>
      </c>
      <c r="W104" s="39"/>
      <c r="X104" s="35"/>
      <c r="Y104" s="64"/>
      <c r="Z104" s="36"/>
      <c r="AA104" s="64"/>
      <c r="AB104" s="35"/>
      <c r="AC104" s="64"/>
      <c r="AD104" s="47"/>
      <c r="AE104" s="76"/>
      <c r="AF104" s="58"/>
      <c r="AG104" s="58"/>
    </row>
    <row r="105" spans="1:33" ht="15.75" customHeight="1">
      <c r="A105" s="75"/>
      <c r="B105" s="35"/>
      <c r="C105" s="64"/>
      <c r="D105" s="35"/>
      <c r="E105" s="64"/>
      <c r="F105" s="35"/>
      <c r="G105" s="64"/>
      <c r="H105" s="35"/>
      <c r="I105" s="64"/>
      <c r="J105" s="35"/>
      <c r="K105" s="64"/>
      <c r="L105" s="35"/>
      <c r="M105" s="64"/>
      <c r="N105" s="35"/>
      <c r="O105" s="64"/>
      <c r="P105" s="35"/>
      <c r="Q105" s="64"/>
      <c r="R105" s="35"/>
      <c r="S105" s="64"/>
      <c r="T105" s="35"/>
      <c r="U105" s="64"/>
      <c r="V105" s="38" t="s">
        <v>505</v>
      </c>
      <c r="W105" s="39"/>
      <c r="X105" s="35"/>
      <c r="Y105" s="64"/>
      <c r="Z105" s="36"/>
      <c r="AA105" s="64"/>
      <c r="AB105" s="35"/>
      <c r="AC105" s="64"/>
      <c r="AD105" s="47"/>
      <c r="AE105" s="76"/>
      <c r="AF105" s="58"/>
      <c r="AG105" s="58"/>
    </row>
    <row r="106" spans="1:33" ht="15.75" customHeight="1">
      <c r="A106" s="75"/>
      <c r="B106" s="35"/>
      <c r="C106" s="64"/>
      <c r="D106" s="35"/>
      <c r="E106" s="64"/>
      <c r="F106" s="35"/>
      <c r="G106" s="64"/>
      <c r="H106" s="35"/>
      <c r="I106" s="64"/>
      <c r="J106" s="35"/>
      <c r="K106" s="64"/>
      <c r="L106" s="35"/>
      <c r="M106" s="64"/>
      <c r="N106" s="35"/>
      <c r="O106" s="64"/>
      <c r="P106" s="35"/>
      <c r="Q106" s="64"/>
      <c r="R106" s="35"/>
      <c r="S106" s="64"/>
      <c r="T106" s="35"/>
      <c r="U106" s="64"/>
      <c r="V106" s="37" t="s">
        <v>509</v>
      </c>
      <c r="W106" s="39">
        <v>1</v>
      </c>
      <c r="X106" s="35"/>
      <c r="Y106" s="64"/>
      <c r="Z106" s="36"/>
      <c r="AA106" s="64"/>
      <c r="AB106" s="35"/>
      <c r="AC106" s="64"/>
      <c r="AD106" s="47"/>
      <c r="AE106" s="76"/>
      <c r="AF106" s="58"/>
      <c r="AG106" s="58"/>
    </row>
    <row r="107" spans="1:33" ht="15.75" customHeight="1">
      <c r="A107" s="75"/>
      <c r="B107" s="35"/>
      <c r="C107" s="64"/>
      <c r="D107" s="35"/>
      <c r="E107" s="64"/>
      <c r="F107" s="35"/>
      <c r="G107" s="64"/>
      <c r="H107" s="35"/>
      <c r="I107" s="64"/>
      <c r="J107" s="35"/>
      <c r="K107" s="64"/>
      <c r="L107" s="35"/>
      <c r="M107" s="64"/>
      <c r="N107" s="35"/>
      <c r="O107" s="64"/>
      <c r="P107" s="35"/>
      <c r="Q107" s="64"/>
      <c r="R107" s="35"/>
      <c r="S107" s="64"/>
      <c r="T107" s="35"/>
      <c r="U107" s="64"/>
      <c r="V107" s="37"/>
      <c r="W107" s="39"/>
      <c r="X107" s="35"/>
      <c r="Y107" s="64"/>
      <c r="Z107" s="36"/>
      <c r="AA107" s="64"/>
      <c r="AB107" s="35"/>
      <c r="AC107" s="64"/>
      <c r="AD107" s="47"/>
      <c r="AE107" s="76"/>
      <c r="AF107" s="58"/>
      <c r="AG107" s="58"/>
    </row>
    <row r="108" spans="1:33" ht="15.75" customHeight="1">
      <c r="A108" s="75"/>
      <c r="B108" s="35"/>
      <c r="C108" s="64"/>
      <c r="D108" s="35"/>
      <c r="E108" s="64"/>
      <c r="F108" s="35"/>
      <c r="G108" s="64"/>
      <c r="H108" s="35"/>
      <c r="I108" s="64"/>
      <c r="J108" s="35"/>
      <c r="K108" s="64"/>
      <c r="L108" s="35"/>
      <c r="M108" s="64"/>
      <c r="N108" s="35"/>
      <c r="O108" s="64"/>
      <c r="P108" s="35"/>
      <c r="Q108" s="64"/>
      <c r="R108" s="35"/>
      <c r="S108" s="64"/>
      <c r="T108" s="35"/>
      <c r="U108" s="64"/>
      <c r="V108" s="37"/>
      <c r="W108" s="39"/>
      <c r="X108" s="35"/>
      <c r="Y108" s="64"/>
      <c r="Z108" s="36"/>
      <c r="AA108" s="64"/>
      <c r="AB108" s="35"/>
      <c r="AC108" s="64"/>
      <c r="AD108" s="47"/>
      <c r="AE108" s="76"/>
      <c r="AF108" s="58"/>
      <c r="AG108" s="58"/>
    </row>
    <row r="109" spans="1:33" ht="15.75" customHeight="1">
      <c r="A109" s="75"/>
      <c r="B109" s="35"/>
      <c r="C109" s="64"/>
      <c r="D109" s="35"/>
      <c r="E109" s="64"/>
      <c r="F109" s="35"/>
      <c r="G109" s="64"/>
      <c r="H109" s="35"/>
      <c r="I109" s="64"/>
      <c r="J109" s="35"/>
      <c r="K109" s="64"/>
      <c r="L109" s="35"/>
      <c r="M109" s="64"/>
      <c r="N109" s="35"/>
      <c r="O109" s="64"/>
      <c r="P109" s="35"/>
      <c r="Q109" s="64"/>
      <c r="R109" s="35"/>
      <c r="S109" s="64"/>
      <c r="T109" s="35"/>
      <c r="U109" s="64"/>
      <c r="V109" s="37"/>
      <c r="W109" s="39"/>
      <c r="X109" s="35"/>
      <c r="Y109" s="64"/>
      <c r="Z109" s="36"/>
      <c r="AA109" s="64"/>
      <c r="AB109" s="35"/>
      <c r="AC109" s="64"/>
      <c r="AD109" s="47"/>
      <c r="AE109" s="76"/>
      <c r="AF109" s="58"/>
      <c r="AG109" s="58"/>
    </row>
    <row r="110" spans="1:33" ht="15.75" customHeight="1">
      <c r="A110" s="75"/>
      <c r="B110" s="35"/>
      <c r="C110" s="64"/>
      <c r="D110" s="35"/>
      <c r="E110" s="64"/>
      <c r="F110" s="35"/>
      <c r="G110" s="64"/>
      <c r="H110" s="35"/>
      <c r="I110" s="64"/>
      <c r="J110" s="35"/>
      <c r="K110" s="64"/>
      <c r="L110" s="35"/>
      <c r="M110" s="64"/>
      <c r="N110" s="35"/>
      <c r="O110" s="64"/>
      <c r="P110" s="35"/>
      <c r="Q110" s="64"/>
      <c r="R110" s="35"/>
      <c r="S110" s="64"/>
      <c r="T110" s="35"/>
      <c r="U110" s="64"/>
      <c r="V110" s="37"/>
      <c r="W110" s="39"/>
      <c r="X110" s="35"/>
      <c r="Y110" s="64"/>
      <c r="Z110" s="36"/>
      <c r="AA110" s="64"/>
      <c r="AB110" s="35"/>
      <c r="AC110" s="64"/>
      <c r="AD110" s="47"/>
      <c r="AE110" s="76"/>
      <c r="AF110" s="58"/>
      <c r="AG110" s="58"/>
    </row>
    <row r="111" spans="1:33" ht="15.75" customHeight="1">
      <c r="A111" s="75"/>
      <c r="B111" s="35"/>
      <c r="C111" s="64"/>
      <c r="D111" s="35"/>
      <c r="E111" s="64"/>
      <c r="F111" s="35"/>
      <c r="G111" s="64"/>
      <c r="H111" s="35"/>
      <c r="I111" s="64"/>
      <c r="J111" s="35"/>
      <c r="K111" s="64"/>
      <c r="L111" s="35"/>
      <c r="M111" s="64"/>
      <c r="N111" s="35"/>
      <c r="O111" s="64"/>
      <c r="P111" s="35"/>
      <c r="Q111" s="64"/>
      <c r="R111" s="35"/>
      <c r="S111" s="64"/>
      <c r="T111" s="35"/>
      <c r="U111" s="64"/>
      <c r="V111" s="36"/>
      <c r="W111" s="39"/>
      <c r="X111" s="35"/>
      <c r="Y111" s="64"/>
      <c r="Z111" s="36"/>
      <c r="AA111" s="64"/>
      <c r="AB111" s="35"/>
      <c r="AC111" s="64"/>
      <c r="AD111" s="47"/>
      <c r="AE111" s="76"/>
      <c r="AF111" s="84"/>
      <c r="AG111" s="84"/>
    </row>
    <row r="112" spans="1:33" ht="15.75" customHeight="1">
      <c r="A112" s="75"/>
      <c r="B112" s="35"/>
      <c r="C112" s="64"/>
      <c r="D112" s="35"/>
      <c r="E112" s="64"/>
      <c r="F112" s="35"/>
      <c r="G112" s="64"/>
      <c r="H112" s="35"/>
      <c r="I112" s="64"/>
      <c r="J112" s="35"/>
      <c r="K112" s="64"/>
      <c r="L112" s="35"/>
      <c r="M112" s="64"/>
      <c r="N112" s="35"/>
      <c r="O112" s="64"/>
      <c r="P112" s="35"/>
      <c r="Q112" s="64"/>
      <c r="R112" s="35"/>
      <c r="S112" s="64"/>
      <c r="T112" s="35"/>
      <c r="U112" s="64"/>
      <c r="V112" s="36"/>
      <c r="W112" s="64"/>
      <c r="X112" s="35"/>
      <c r="Y112" s="64"/>
      <c r="Z112" s="36"/>
      <c r="AA112" s="64"/>
      <c r="AB112" s="35"/>
      <c r="AC112" s="64"/>
      <c r="AD112" s="47"/>
      <c r="AE112" s="76"/>
      <c r="AF112" s="58"/>
      <c r="AG112" s="58"/>
    </row>
    <row r="113" spans="1:33" ht="15.75" customHeight="1">
      <c r="A113" s="75"/>
      <c r="B113" s="35"/>
      <c r="C113" s="64"/>
      <c r="D113" s="35"/>
      <c r="E113" s="64"/>
      <c r="F113" s="35"/>
      <c r="G113" s="64"/>
      <c r="H113" s="35"/>
      <c r="I113" s="64"/>
      <c r="J113" s="35"/>
      <c r="K113" s="64"/>
      <c r="L113" s="35"/>
      <c r="M113" s="64"/>
      <c r="N113" s="35"/>
      <c r="O113" s="64"/>
      <c r="P113" s="35"/>
      <c r="Q113" s="64"/>
      <c r="R113" s="36"/>
      <c r="S113" s="64"/>
      <c r="T113" s="35"/>
      <c r="U113" s="64"/>
      <c r="V113" s="36"/>
      <c r="W113" s="64"/>
      <c r="X113" s="35"/>
      <c r="Y113" s="64"/>
      <c r="Z113" s="36"/>
      <c r="AA113" s="64"/>
      <c r="AB113" s="35"/>
      <c r="AC113" s="64"/>
      <c r="AD113" s="47"/>
      <c r="AE113" s="76"/>
      <c r="AF113" s="58"/>
      <c r="AG113" s="58"/>
    </row>
    <row r="114" spans="1:33" ht="15.75" customHeight="1">
      <c r="A114" s="75"/>
      <c r="B114" s="35"/>
      <c r="C114" s="64"/>
      <c r="D114" s="35"/>
      <c r="E114" s="64"/>
      <c r="F114" s="35"/>
      <c r="G114" s="64"/>
      <c r="H114" s="42" t="s">
        <v>493</v>
      </c>
      <c r="I114" s="64">
        <v>148</v>
      </c>
      <c r="J114" s="35"/>
      <c r="K114" s="64"/>
      <c r="L114" s="35"/>
      <c r="M114" s="64"/>
      <c r="N114" s="35"/>
      <c r="O114" s="64"/>
      <c r="P114" s="35"/>
      <c r="Q114" s="64"/>
      <c r="R114" s="35"/>
      <c r="S114" s="64"/>
      <c r="T114" s="35"/>
      <c r="U114" s="64"/>
      <c r="V114" s="38"/>
      <c r="W114" s="64"/>
      <c r="X114" s="35"/>
      <c r="Y114" s="64"/>
      <c r="Z114" s="36"/>
      <c r="AA114" s="64"/>
      <c r="AB114" s="35"/>
      <c r="AC114" s="64"/>
      <c r="AD114" s="47"/>
      <c r="AE114" s="76"/>
      <c r="AF114" s="58"/>
      <c r="AG114" s="58"/>
    </row>
    <row r="115" spans="1:33" ht="15.75" customHeight="1">
      <c r="A115" s="75"/>
      <c r="B115" s="35"/>
      <c r="C115" s="64"/>
      <c r="D115" s="35"/>
      <c r="E115" s="64"/>
      <c r="F115" s="35"/>
      <c r="G115" s="64"/>
      <c r="H115" s="42" t="s">
        <v>489</v>
      </c>
      <c r="I115" s="64">
        <v>56</v>
      </c>
      <c r="J115" s="35"/>
      <c r="K115" s="64"/>
      <c r="L115" s="35"/>
      <c r="M115" s="64"/>
      <c r="N115" s="35"/>
      <c r="O115" s="64"/>
      <c r="P115" s="35"/>
      <c r="Q115" s="64"/>
      <c r="R115" s="35"/>
      <c r="S115" s="64"/>
      <c r="T115" s="35"/>
      <c r="U115" s="64"/>
      <c r="V115" s="38"/>
      <c r="W115" s="64"/>
      <c r="X115" s="35"/>
      <c r="Y115" s="64"/>
      <c r="Z115" s="36"/>
      <c r="AA115" s="64"/>
      <c r="AB115" s="35"/>
      <c r="AC115" s="64"/>
      <c r="AD115" s="40" t="s">
        <v>104</v>
      </c>
      <c r="AE115" s="76"/>
      <c r="AF115" s="58"/>
      <c r="AG115" s="58"/>
    </row>
    <row r="116" spans="1:33" ht="15.75" customHeight="1">
      <c r="A116" s="75"/>
      <c r="B116" s="35"/>
      <c r="C116" s="64"/>
      <c r="D116" s="35"/>
      <c r="E116" s="64"/>
      <c r="F116" s="35"/>
      <c r="G116" s="64"/>
      <c r="H116" s="35" t="s">
        <v>477</v>
      </c>
      <c r="I116" s="64">
        <v>8</v>
      </c>
      <c r="J116" s="35"/>
      <c r="K116" s="64"/>
      <c r="L116" s="35"/>
      <c r="M116" s="64"/>
      <c r="N116" s="35"/>
      <c r="O116" s="64"/>
      <c r="P116" s="35"/>
      <c r="Q116" s="64"/>
      <c r="R116" s="35" t="s">
        <v>482</v>
      </c>
      <c r="S116" s="64"/>
      <c r="T116" s="42" t="s">
        <v>503</v>
      </c>
      <c r="U116" s="64">
        <v>37</v>
      </c>
      <c r="V116" s="35"/>
      <c r="W116" s="64"/>
      <c r="X116" s="35"/>
      <c r="Y116" s="64"/>
      <c r="Z116" s="36"/>
      <c r="AA116" s="64"/>
      <c r="AB116" s="35"/>
      <c r="AC116" s="64"/>
      <c r="AD116" s="77">
        <v>6582</v>
      </c>
      <c r="AE116" s="76"/>
      <c r="AF116" s="58"/>
      <c r="AG116" s="58"/>
    </row>
    <row r="117" spans="1:33" ht="15.75" customHeight="1">
      <c r="A117" s="75"/>
      <c r="B117" s="35"/>
      <c r="C117" s="64"/>
      <c r="D117" s="35"/>
      <c r="E117" s="64"/>
      <c r="F117" s="35"/>
      <c r="G117" s="64"/>
      <c r="H117" s="35" t="s">
        <v>478</v>
      </c>
      <c r="I117" s="64"/>
      <c r="J117" s="35"/>
      <c r="K117" s="64"/>
      <c r="L117" s="35" t="s">
        <v>457</v>
      </c>
      <c r="M117" s="64">
        <v>26</v>
      </c>
      <c r="N117" s="35"/>
      <c r="O117" s="64"/>
      <c r="P117" s="35"/>
      <c r="Q117" s="64"/>
      <c r="R117" s="35" t="s">
        <v>411</v>
      </c>
      <c r="S117" s="64">
        <v>27</v>
      </c>
      <c r="T117" s="35" t="s">
        <v>413</v>
      </c>
      <c r="U117" s="64"/>
      <c r="V117" s="38" t="s">
        <v>479</v>
      </c>
      <c r="W117" s="64">
        <v>3</v>
      </c>
      <c r="X117" s="35"/>
      <c r="Y117" s="64"/>
      <c r="Z117" s="36"/>
      <c r="AA117" s="64"/>
      <c r="AB117" s="35"/>
      <c r="AC117" s="64"/>
      <c r="AD117" s="40" t="s">
        <v>105</v>
      </c>
      <c r="AE117" s="76"/>
      <c r="AF117" s="58"/>
      <c r="AG117" s="58"/>
    </row>
    <row r="118" spans="1:33" ht="15.75" customHeight="1">
      <c r="A118" s="75"/>
      <c r="B118" s="35"/>
      <c r="C118" s="64"/>
      <c r="D118" s="35" t="s">
        <v>12</v>
      </c>
      <c r="E118" s="64"/>
      <c r="F118" s="35"/>
      <c r="G118" s="64"/>
      <c r="H118" s="35" t="s">
        <v>12</v>
      </c>
      <c r="I118" s="64"/>
      <c r="J118" s="35" t="s">
        <v>106</v>
      </c>
      <c r="K118" s="64"/>
      <c r="L118" s="35" t="s">
        <v>12</v>
      </c>
      <c r="M118" s="64"/>
      <c r="N118" s="35" t="s">
        <v>12</v>
      </c>
      <c r="O118" s="64"/>
      <c r="P118" s="35"/>
      <c r="Q118" s="64"/>
      <c r="R118" s="35" t="s">
        <v>12</v>
      </c>
      <c r="S118" s="64">
        <v>1</v>
      </c>
      <c r="T118" s="35" t="s">
        <v>12</v>
      </c>
      <c r="U118" s="64">
        <v>1</v>
      </c>
      <c r="V118" s="35" t="s">
        <v>12</v>
      </c>
      <c r="W118" s="64"/>
      <c r="X118" s="35"/>
      <c r="Y118" s="64"/>
      <c r="Z118" s="36" t="s">
        <v>12</v>
      </c>
      <c r="AA118" s="64"/>
      <c r="AB118" s="35" t="s">
        <v>12</v>
      </c>
      <c r="AC118" s="64">
        <v>6</v>
      </c>
      <c r="AD118" s="79">
        <f>IF(ISERROR(AD119/AD116),"",AD119/AD116)</f>
        <v>0.91643877240960192</v>
      </c>
      <c r="AE118" s="76"/>
      <c r="AF118" s="58"/>
      <c r="AG118" s="58"/>
    </row>
    <row r="119" spans="1:33" ht="15.75" customHeight="1">
      <c r="A119" s="80" t="s">
        <v>107</v>
      </c>
      <c r="B119" s="41" t="s">
        <v>39</v>
      </c>
      <c r="C119" s="81">
        <f>SUBTOTAL(9,C51:C118)</f>
        <v>0</v>
      </c>
      <c r="D119" s="41" t="s">
        <v>436</v>
      </c>
      <c r="E119" s="81">
        <f>SUBTOTAL(9,E51:E118)</f>
        <v>411</v>
      </c>
      <c r="F119" s="41" t="s">
        <v>40</v>
      </c>
      <c r="G119" s="81">
        <f>SUBTOTAL(9,G51:G118)</f>
        <v>0</v>
      </c>
      <c r="H119" s="41" t="s">
        <v>41</v>
      </c>
      <c r="I119" s="81">
        <f>SUBTOTAL(9,I51:I118)</f>
        <v>819</v>
      </c>
      <c r="J119" s="41" t="s">
        <v>42</v>
      </c>
      <c r="K119" s="81">
        <f>SUBTOTAL(9,K51:K118)</f>
        <v>0</v>
      </c>
      <c r="L119" s="41" t="s">
        <v>43</v>
      </c>
      <c r="M119" s="81">
        <f>SUBTOTAL(9,M51:M118)</f>
        <v>353</v>
      </c>
      <c r="N119" s="41" t="s">
        <v>44</v>
      </c>
      <c r="O119" s="81">
        <f>SUBTOTAL(9,O51:O118)</f>
        <v>147</v>
      </c>
      <c r="P119" s="41" t="s">
        <v>45</v>
      </c>
      <c r="Q119" s="81">
        <f>SUBTOTAL(9,Q51:Q118)</f>
        <v>0</v>
      </c>
      <c r="R119" s="41" t="s">
        <v>46</v>
      </c>
      <c r="S119" s="81">
        <f>SUBTOTAL(9,S51:S118)</f>
        <v>520</v>
      </c>
      <c r="T119" s="41" t="s">
        <v>47</v>
      </c>
      <c r="U119" s="81">
        <f>SUBTOTAL(9,U51:U118)</f>
        <v>88</v>
      </c>
      <c r="V119" s="41" t="s">
        <v>48</v>
      </c>
      <c r="W119" s="81">
        <f>SUBTOTAL(9,W51:W118)</f>
        <v>2627</v>
      </c>
      <c r="X119" s="41" t="s">
        <v>278</v>
      </c>
      <c r="Y119" s="81">
        <f>SUBTOTAL(9,Y51:Y118)</f>
        <v>0</v>
      </c>
      <c r="Z119" s="41" t="s">
        <v>49</v>
      </c>
      <c r="AA119" s="81">
        <f>SUBTOTAL(9,AA51:AA118)</f>
        <v>0</v>
      </c>
      <c r="AB119" s="41" t="s">
        <v>50</v>
      </c>
      <c r="AC119" s="81">
        <f>SUBTOTAL(9,AC51:AC118)</f>
        <v>1067</v>
      </c>
      <c r="AD119" s="82">
        <f>SUM(B119:AC119)</f>
        <v>6032</v>
      </c>
      <c r="AE119" s="83" t="s">
        <v>107</v>
      </c>
      <c r="AF119" s="58"/>
      <c r="AG119" s="58"/>
    </row>
    <row r="120" spans="1:33" ht="15.75" customHeight="1">
      <c r="A120" s="75"/>
      <c r="B120" s="35"/>
      <c r="C120" s="64"/>
      <c r="D120" s="35"/>
      <c r="E120" s="64"/>
      <c r="F120" s="35"/>
      <c r="G120" s="64"/>
      <c r="H120" s="35"/>
      <c r="I120" s="64"/>
      <c r="J120" s="35"/>
      <c r="K120" s="64"/>
      <c r="L120" s="35"/>
      <c r="M120" s="64"/>
      <c r="N120" s="35"/>
      <c r="O120" s="64"/>
      <c r="P120" s="35"/>
      <c r="Q120" s="64"/>
      <c r="R120" s="35"/>
      <c r="S120" s="64"/>
      <c r="T120" s="35"/>
      <c r="U120" s="64"/>
      <c r="V120" s="43"/>
      <c r="W120" s="64"/>
      <c r="X120" s="35"/>
      <c r="Y120" s="64"/>
      <c r="Z120" s="36"/>
      <c r="AA120" s="64"/>
      <c r="AB120" s="35"/>
      <c r="AC120" s="64"/>
      <c r="AD120" s="65"/>
      <c r="AE120" s="76"/>
      <c r="AF120" s="58"/>
      <c r="AG120" s="58"/>
    </row>
    <row r="121" spans="1:33" ht="15.75" customHeight="1">
      <c r="A121" s="71"/>
      <c r="B121" s="35" t="s">
        <v>414</v>
      </c>
      <c r="C121" s="64">
        <v>13</v>
      </c>
      <c r="D121" s="35" t="s">
        <v>415</v>
      </c>
      <c r="E121" s="64">
        <v>5</v>
      </c>
      <c r="F121" s="35"/>
      <c r="G121" s="64"/>
      <c r="H121" s="35" t="s">
        <v>419</v>
      </c>
      <c r="I121" s="64"/>
      <c r="J121" s="35"/>
      <c r="K121" s="64"/>
      <c r="L121" s="35" t="s">
        <v>420</v>
      </c>
      <c r="M121" s="64">
        <v>119</v>
      </c>
      <c r="N121" s="35" t="s">
        <v>416</v>
      </c>
      <c r="O121" s="64">
        <v>11</v>
      </c>
      <c r="P121" s="35"/>
      <c r="Q121" s="64"/>
      <c r="R121" s="35" t="s">
        <v>333</v>
      </c>
      <c r="S121" s="64">
        <v>59</v>
      </c>
      <c r="T121" s="35" t="s">
        <v>417</v>
      </c>
      <c r="U121" s="64"/>
      <c r="V121" s="35" t="s">
        <v>341</v>
      </c>
      <c r="W121" s="64">
        <v>77</v>
      </c>
      <c r="X121" s="35"/>
      <c r="Y121" s="64"/>
      <c r="Z121" s="36"/>
      <c r="AA121" s="64"/>
      <c r="AB121" s="35" t="s">
        <v>425</v>
      </c>
      <c r="AC121" s="64">
        <v>6</v>
      </c>
      <c r="AD121" s="65"/>
      <c r="AE121" s="72"/>
      <c r="AF121" s="58"/>
      <c r="AG121" s="58"/>
    </row>
    <row r="122" spans="1:33" ht="15.75" customHeight="1">
      <c r="A122" s="71"/>
      <c r="B122" s="35" t="s">
        <v>418</v>
      </c>
      <c r="C122" s="64"/>
      <c r="D122" s="42" t="s">
        <v>469</v>
      </c>
      <c r="E122" s="64">
        <v>3</v>
      </c>
      <c r="F122" s="35"/>
      <c r="G122" s="64"/>
      <c r="H122" s="35" t="s">
        <v>371</v>
      </c>
      <c r="I122" s="64">
        <v>173</v>
      </c>
      <c r="J122" s="35"/>
      <c r="K122" s="64"/>
      <c r="L122" s="35"/>
      <c r="M122" s="64"/>
      <c r="N122" s="35" t="s">
        <v>423</v>
      </c>
      <c r="O122" s="64"/>
      <c r="P122" s="35"/>
      <c r="Q122" s="64"/>
      <c r="R122" s="35" t="s">
        <v>424</v>
      </c>
      <c r="S122" s="64">
        <v>146</v>
      </c>
      <c r="T122" s="90" t="s">
        <v>421</v>
      </c>
      <c r="U122" s="64">
        <v>36</v>
      </c>
      <c r="V122" s="35" t="s">
        <v>398</v>
      </c>
      <c r="W122" s="64">
        <v>209</v>
      </c>
      <c r="X122" s="35"/>
      <c r="Y122" s="64"/>
      <c r="Z122" s="36"/>
      <c r="AA122" s="64"/>
      <c r="AB122" s="35" t="s">
        <v>384</v>
      </c>
      <c r="AC122" s="64">
        <v>10</v>
      </c>
      <c r="AD122" s="65"/>
      <c r="AE122" s="72"/>
      <c r="AF122" s="58"/>
      <c r="AG122" s="58"/>
    </row>
    <row r="123" spans="1:33" ht="15.75" customHeight="1">
      <c r="A123" s="71" t="s">
        <v>65</v>
      </c>
      <c r="B123" s="35" t="s">
        <v>422</v>
      </c>
      <c r="C123" s="64">
        <v>72</v>
      </c>
      <c r="D123" s="36"/>
      <c r="E123" s="64"/>
      <c r="F123" s="35"/>
      <c r="G123" s="64"/>
      <c r="H123" s="35" t="s">
        <v>427</v>
      </c>
      <c r="I123" s="64">
        <v>251</v>
      </c>
      <c r="J123" s="35"/>
      <c r="K123" s="64"/>
      <c r="L123" s="36"/>
      <c r="M123" s="64"/>
      <c r="N123" s="45"/>
      <c r="O123" s="36"/>
      <c r="P123" s="35"/>
      <c r="Q123" s="64"/>
      <c r="R123" s="35" t="s">
        <v>334</v>
      </c>
      <c r="S123" s="64">
        <v>12</v>
      </c>
      <c r="T123" s="35" t="s">
        <v>426</v>
      </c>
      <c r="U123" s="64">
        <v>93</v>
      </c>
      <c r="V123" s="36" t="s">
        <v>331</v>
      </c>
      <c r="W123" s="64">
        <v>36</v>
      </c>
      <c r="X123" s="35"/>
      <c r="Y123" s="64"/>
      <c r="Z123" s="36"/>
      <c r="AA123" s="64"/>
      <c r="AB123" s="35" t="s">
        <v>395</v>
      </c>
      <c r="AC123" s="64"/>
      <c r="AD123" s="65"/>
      <c r="AE123" s="72" t="s">
        <v>65</v>
      </c>
      <c r="AF123" s="58"/>
      <c r="AG123" s="58"/>
    </row>
    <row r="124" spans="1:33" ht="15.75" customHeight="1">
      <c r="A124" s="71"/>
      <c r="B124" s="35"/>
      <c r="C124" s="64"/>
      <c r="D124" s="35"/>
      <c r="E124" s="64"/>
      <c r="F124" s="35"/>
      <c r="G124" s="64"/>
      <c r="H124" s="35"/>
      <c r="I124" s="64"/>
      <c r="J124" s="35"/>
      <c r="K124" s="64"/>
      <c r="L124" s="35"/>
      <c r="M124" s="64"/>
      <c r="N124" s="36"/>
      <c r="O124" s="64"/>
      <c r="P124" s="35"/>
      <c r="Q124" s="64"/>
      <c r="R124" s="35" t="s">
        <v>428</v>
      </c>
      <c r="S124" s="64"/>
      <c r="T124" s="36" t="s">
        <v>345</v>
      </c>
      <c r="U124" s="64">
        <v>61</v>
      </c>
      <c r="V124" s="45" t="s">
        <v>316</v>
      </c>
      <c r="W124" s="36">
        <v>237</v>
      </c>
      <c r="X124" s="35"/>
      <c r="Y124" s="64"/>
      <c r="Z124" s="36"/>
      <c r="AA124" s="64"/>
      <c r="AB124" s="35" t="s">
        <v>497</v>
      </c>
      <c r="AC124" s="64"/>
      <c r="AD124" s="65"/>
      <c r="AE124" s="72"/>
      <c r="AF124" s="58"/>
      <c r="AG124" s="58"/>
    </row>
    <row r="125" spans="1:33" ht="15.75" customHeight="1">
      <c r="A125" s="71" t="s">
        <v>66</v>
      </c>
      <c r="B125" s="36"/>
      <c r="C125" s="64"/>
      <c r="D125" s="35"/>
      <c r="E125" s="64"/>
      <c r="F125" s="35"/>
      <c r="G125" s="64"/>
      <c r="H125" s="35"/>
      <c r="I125" s="64"/>
      <c r="J125" s="35"/>
      <c r="K125" s="64"/>
      <c r="L125" s="43"/>
      <c r="M125" s="64"/>
      <c r="N125" s="35"/>
      <c r="O125" s="64"/>
      <c r="P125" s="35"/>
      <c r="Q125" s="64"/>
      <c r="R125" s="42" t="s">
        <v>20</v>
      </c>
      <c r="S125" s="64"/>
      <c r="T125" s="36" t="s">
        <v>429</v>
      </c>
      <c r="U125" s="64">
        <v>140</v>
      </c>
      <c r="V125" s="35" t="s">
        <v>444</v>
      </c>
      <c r="W125" s="64">
        <v>1</v>
      </c>
      <c r="X125" s="35"/>
      <c r="Y125" s="64"/>
      <c r="Z125" s="36"/>
      <c r="AA125" s="64"/>
      <c r="AB125" s="35"/>
      <c r="AC125" s="64"/>
      <c r="AD125" s="65"/>
      <c r="AE125" s="72" t="s">
        <v>66</v>
      </c>
      <c r="AF125" s="58"/>
      <c r="AG125" s="58"/>
    </row>
    <row r="126" spans="1:33" ht="15.75" customHeight="1">
      <c r="A126" s="71"/>
      <c r="B126" s="36"/>
      <c r="C126" s="64"/>
      <c r="D126" s="35"/>
      <c r="E126" s="64"/>
      <c r="F126" s="35"/>
      <c r="G126" s="64"/>
      <c r="H126" s="35"/>
      <c r="I126" s="64"/>
      <c r="J126" s="35"/>
      <c r="K126" s="64"/>
      <c r="L126" s="35"/>
      <c r="M126" s="64"/>
      <c r="N126" s="35"/>
      <c r="O126" s="64"/>
      <c r="P126" s="35"/>
      <c r="Q126" s="64"/>
      <c r="R126" s="35"/>
      <c r="S126" s="64"/>
      <c r="T126" s="35" t="s">
        <v>430</v>
      </c>
      <c r="U126" s="64"/>
      <c r="V126" s="35" t="s">
        <v>431</v>
      </c>
      <c r="W126" s="64">
        <v>1</v>
      </c>
      <c r="X126" s="35"/>
      <c r="Y126" s="64"/>
      <c r="Z126" s="36"/>
      <c r="AA126" s="64"/>
      <c r="AB126" s="35"/>
      <c r="AC126" s="64"/>
      <c r="AD126" s="65"/>
      <c r="AE126" s="72"/>
      <c r="AF126" s="58"/>
      <c r="AG126" s="58"/>
    </row>
    <row r="127" spans="1:33" ht="15.75" customHeight="1">
      <c r="A127" s="71" t="s">
        <v>78</v>
      </c>
      <c r="B127" s="35"/>
      <c r="C127" s="64"/>
      <c r="D127" s="35"/>
      <c r="E127" s="64"/>
      <c r="F127" s="35"/>
      <c r="G127" s="64"/>
      <c r="H127" s="36"/>
      <c r="I127" s="64"/>
      <c r="J127" s="35"/>
      <c r="K127" s="64"/>
      <c r="L127" s="35"/>
      <c r="M127" s="64"/>
      <c r="N127" s="35"/>
      <c r="O127" s="64"/>
      <c r="P127" s="35"/>
      <c r="Q127" s="64"/>
      <c r="R127" s="35"/>
      <c r="S127" s="64"/>
      <c r="T127" s="36"/>
      <c r="U127" s="64"/>
      <c r="V127" s="35" t="s">
        <v>410</v>
      </c>
      <c r="W127" s="64">
        <v>223</v>
      </c>
      <c r="X127" s="35"/>
      <c r="Y127" s="64"/>
      <c r="Z127" s="36"/>
      <c r="AA127" s="64"/>
      <c r="AB127" s="36"/>
      <c r="AC127" s="64"/>
      <c r="AD127" s="65"/>
      <c r="AE127" s="72" t="s">
        <v>78</v>
      </c>
      <c r="AF127" s="58"/>
      <c r="AG127" s="58"/>
    </row>
    <row r="128" spans="1:33" ht="15.75" customHeight="1">
      <c r="A128" s="71"/>
      <c r="B128" s="35"/>
      <c r="C128" s="64"/>
      <c r="D128" s="35"/>
      <c r="E128" s="64"/>
      <c r="F128" s="35"/>
      <c r="G128" s="64"/>
      <c r="H128" s="35"/>
      <c r="I128" s="64"/>
      <c r="J128" s="35"/>
      <c r="K128" s="64"/>
      <c r="L128" s="35"/>
      <c r="M128" s="64"/>
      <c r="N128" s="35"/>
      <c r="O128" s="64"/>
      <c r="P128" s="35"/>
      <c r="Q128" s="64"/>
      <c r="R128" s="35"/>
      <c r="S128" s="64"/>
      <c r="T128" s="35"/>
      <c r="U128" s="64"/>
      <c r="V128" s="35" t="s">
        <v>433</v>
      </c>
      <c r="W128" s="64">
        <v>145</v>
      </c>
      <c r="X128" s="35"/>
      <c r="Y128" s="64"/>
      <c r="Z128" s="36"/>
      <c r="AA128" s="64"/>
      <c r="AB128" s="36"/>
      <c r="AC128" s="64"/>
      <c r="AD128" s="65"/>
      <c r="AE128" s="72"/>
      <c r="AF128" s="58"/>
      <c r="AG128" s="58"/>
    </row>
    <row r="129" spans="1:33" ht="15.75" customHeight="1">
      <c r="A129" s="71" t="s">
        <v>81</v>
      </c>
      <c r="B129" s="35"/>
      <c r="C129" s="64"/>
      <c r="D129" s="35"/>
      <c r="E129" s="64"/>
      <c r="F129" s="35"/>
      <c r="G129" s="64"/>
      <c r="H129" s="35"/>
      <c r="I129" s="64"/>
      <c r="J129" s="35"/>
      <c r="K129" s="64"/>
      <c r="L129" s="35"/>
      <c r="M129" s="64"/>
      <c r="N129" s="35"/>
      <c r="O129" s="64"/>
      <c r="P129" s="35"/>
      <c r="Q129" s="64"/>
      <c r="R129" s="35"/>
      <c r="S129" s="64"/>
      <c r="T129" s="35"/>
      <c r="U129" s="64"/>
      <c r="V129" s="35" t="s">
        <v>432</v>
      </c>
      <c r="W129" s="64">
        <v>122</v>
      </c>
      <c r="X129" s="35"/>
      <c r="Y129" s="64"/>
      <c r="Z129" s="36"/>
      <c r="AA129" s="64"/>
      <c r="AB129" s="35"/>
      <c r="AC129" s="64"/>
      <c r="AD129" s="65"/>
      <c r="AE129" s="72" t="s">
        <v>81</v>
      </c>
      <c r="AF129" s="58"/>
      <c r="AG129" s="58"/>
    </row>
    <row r="130" spans="1:33" ht="15.75" customHeight="1">
      <c r="A130" s="71"/>
      <c r="B130" s="35"/>
      <c r="C130" s="64"/>
      <c r="D130" s="35"/>
      <c r="E130" s="64"/>
      <c r="F130" s="35"/>
      <c r="G130" s="64"/>
      <c r="H130" s="35"/>
      <c r="I130" s="64"/>
      <c r="J130" s="35"/>
      <c r="K130" s="64"/>
      <c r="L130" s="35"/>
      <c r="M130" s="64"/>
      <c r="N130" s="35"/>
      <c r="O130" s="64"/>
      <c r="P130" s="35"/>
      <c r="Q130" s="64"/>
      <c r="R130" s="35"/>
      <c r="S130" s="64"/>
      <c r="T130" s="35"/>
      <c r="U130" s="64"/>
      <c r="V130" s="35"/>
      <c r="W130" s="64"/>
      <c r="X130" s="35"/>
      <c r="Y130" s="64"/>
      <c r="Z130" s="36"/>
      <c r="AA130" s="64"/>
      <c r="AB130" s="35"/>
      <c r="AC130" s="64"/>
      <c r="AD130" s="65"/>
      <c r="AE130" s="72"/>
      <c r="AF130" s="58"/>
      <c r="AG130" s="58"/>
    </row>
    <row r="131" spans="1:33" ht="15.75" customHeight="1">
      <c r="A131" s="71" t="s">
        <v>110</v>
      </c>
      <c r="B131" s="35"/>
      <c r="C131" s="64"/>
      <c r="D131" s="35"/>
      <c r="E131" s="64"/>
      <c r="F131" s="35"/>
      <c r="G131" s="64"/>
      <c r="H131" s="35"/>
      <c r="I131" s="64"/>
      <c r="J131" s="35"/>
      <c r="K131" s="64"/>
      <c r="L131" s="35"/>
      <c r="M131" s="64"/>
      <c r="N131" s="35"/>
      <c r="O131" s="64"/>
      <c r="P131" s="35"/>
      <c r="Q131" s="64"/>
      <c r="R131" s="36"/>
      <c r="S131" s="64"/>
      <c r="T131" s="35"/>
      <c r="U131" s="64"/>
      <c r="V131" s="35"/>
      <c r="W131" s="64"/>
      <c r="X131" s="35"/>
      <c r="Y131" s="64"/>
      <c r="Z131" s="36"/>
      <c r="AA131" s="64"/>
      <c r="AB131" s="35"/>
      <c r="AC131" s="64"/>
      <c r="AD131" s="65"/>
      <c r="AE131" s="72" t="s">
        <v>110</v>
      </c>
      <c r="AF131" s="58"/>
      <c r="AG131" s="58"/>
    </row>
    <row r="132" spans="1:33" ht="15.75" customHeight="1">
      <c r="A132" s="71"/>
      <c r="B132" s="35"/>
      <c r="C132" s="64"/>
      <c r="D132" s="35"/>
      <c r="E132" s="64"/>
      <c r="F132" s="35"/>
      <c r="G132" s="64"/>
      <c r="H132" s="35"/>
      <c r="I132" s="64"/>
      <c r="J132" s="35"/>
      <c r="K132" s="64"/>
      <c r="L132" s="35"/>
      <c r="M132" s="64"/>
      <c r="N132" s="35"/>
      <c r="O132" s="64"/>
      <c r="P132" s="35"/>
      <c r="Q132" s="64"/>
      <c r="R132" s="35"/>
      <c r="S132" s="64"/>
      <c r="T132" s="35"/>
      <c r="U132" s="64"/>
      <c r="V132" s="35"/>
      <c r="W132" s="64"/>
      <c r="X132" s="35"/>
      <c r="Y132" s="64"/>
      <c r="Z132" s="36"/>
      <c r="AA132" s="64"/>
      <c r="AB132" s="36"/>
      <c r="AC132" s="64"/>
      <c r="AD132" s="65"/>
      <c r="AE132" s="72"/>
      <c r="AF132" s="58"/>
      <c r="AG132" s="58"/>
    </row>
    <row r="133" spans="1:33" ht="15.75" customHeight="1">
      <c r="A133" s="71" t="s">
        <v>112</v>
      </c>
      <c r="B133" s="35"/>
      <c r="C133" s="64"/>
      <c r="D133" s="35"/>
      <c r="E133" s="64"/>
      <c r="F133" s="35"/>
      <c r="G133" s="64"/>
      <c r="H133" s="35"/>
      <c r="I133" s="64"/>
      <c r="J133" s="35"/>
      <c r="K133" s="64"/>
      <c r="L133" s="35"/>
      <c r="M133" s="64"/>
      <c r="N133" s="35"/>
      <c r="O133" s="64"/>
      <c r="P133" s="35"/>
      <c r="Q133" s="64"/>
      <c r="R133" s="35"/>
      <c r="S133" s="64"/>
      <c r="T133" s="35"/>
      <c r="U133" s="64"/>
      <c r="V133" s="35"/>
      <c r="W133" s="64"/>
      <c r="X133" s="35"/>
      <c r="Y133" s="64"/>
      <c r="Z133" s="36"/>
      <c r="AA133" s="64"/>
      <c r="AB133" s="35"/>
      <c r="AC133" s="64"/>
      <c r="AD133" s="65"/>
      <c r="AE133" s="72" t="s">
        <v>112</v>
      </c>
      <c r="AF133" s="58"/>
      <c r="AG133" s="58"/>
    </row>
    <row r="134" spans="1:33" ht="15.75" customHeight="1">
      <c r="A134" s="75"/>
      <c r="B134" s="35"/>
      <c r="C134" s="64"/>
      <c r="D134" s="35"/>
      <c r="E134" s="64"/>
      <c r="F134" s="35"/>
      <c r="G134" s="64"/>
      <c r="H134" s="35"/>
      <c r="I134" s="64"/>
      <c r="J134" s="35"/>
      <c r="K134" s="64"/>
      <c r="L134" s="35"/>
      <c r="M134" s="64"/>
      <c r="N134" s="35"/>
      <c r="O134" s="64"/>
      <c r="P134" s="35"/>
      <c r="Q134" s="64"/>
      <c r="R134" s="35"/>
      <c r="S134" s="64"/>
      <c r="T134" s="35"/>
      <c r="U134" s="64"/>
      <c r="V134" s="35"/>
      <c r="W134" s="64"/>
      <c r="X134" s="35"/>
      <c r="Y134" s="64"/>
      <c r="Z134" s="36"/>
      <c r="AA134" s="64"/>
      <c r="AB134" s="35"/>
      <c r="AC134" s="64"/>
      <c r="AD134" s="65"/>
      <c r="AE134" s="76"/>
      <c r="AF134" s="58"/>
      <c r="AG134" s="58"/>
    </row>
    <row r="135" spans="1:33" ht="18.75" customHeight="1">
      <c r="A135" s="75"/>
      <c r="B135" s="35"/>
      <c r="C135" s="64"/>
      <c r="D135" s="35"/>
      <c r="E135" s="64"/>
      <c r="F135" s="35"/>
      <c r="G135" s="64"/>
      <c r="H135" s="35"/>
      <c r="I135" s="64"/>
      <c r="J135" s="35"/>
      <c r="K135" s="64"/>
      <c r="L135" s="35"/>
      <c r="M135" s="64"/>
      <c r="N135" s="35"/>
      <c r="O135" s="64"/>
      <c r="P135" s="35"/>
      <c r="Q135" s="64"/>
      <c r="R135" s="35"/>
      <c r="S135" s="64"/>
      <c r="T135" s="35"/>
      <c r="U135" s="64"/>
      <c r="V135" s="35"/>
      <c r="W135" s="91"/>
      <c r="X135" s="35"/>
      <c r="Y135" s="64"/>
      <c r="Z135" s="36"/>
      <c r="AA135" s="64"/>
      <c r="AB135" s="35"/>
      <c r="AC135" s="64"/>
      <c r="AD135" s="65"/>
      <c r="AE135" s="76"/>
      <c r="AF135" s="58"/>
      <c r="AG135" s="58"/>
    </row>
    <row r="136" spans="1:33" ht="18.75" customHeight="1">
      <c r="A136" s="75"/>
      <c r="B136" s="35"/>
      <c r="C136" s="64"/>
      <c r="D136" s="35"/>
      <c r="E136" s="64"/>
      <c r="F136" s="35"/>
      <c r="G136" s="64"/>
      <c r="H136" s="35"/>
      <c r="I136" s="64"/>
      <c r="J136" s="35"/>
      <c r="K136" s="64"/>
      <c r="L136" s="35"/>
      <c r="M136" s="64"/>
      <c r="N136" s="35"/>
      <c r="O136" s="64"/>
      <c r="P136" s="35"/>
      <c r="Q136" s="64"/>
      <c r="R136" s="35"/>
      <c r="S136" s="64"/>
      <c r="T136" s="35"/>
      <c r="U136" s="64"/>
      <c r="V136" s="35"/>
      <c r="W136" s="64"/>
      <c r="X136" s="35"/>
      <c r="Y136" s="64"/>
      <c r="Z136" s="36"/>
      <c r="AA136" s="64"/>
      <c r="AB136" s="35"/>
      <c r="AC136" s="64"/>
      <c r="AD136" s="65"/>
      <c r="AE136" s="76"/>
      <c r="AF136" s="58"/>
      <c r="AG136" s="58"/>
    </row>
    <row r="137" spans="1:33" ht="18.75" customHeight="1">
      <c r="A137" s="75"/>
      <c r="B137" s="35"/>
      <c r="C137" s="64"/>
      <c r="D137" s="35"/>
      <c r="E137" s="64"/>
      <c r="F137" s="35"/>
      <c r="G137" s="64"/>
      <c r="H137" s="35"/>
      <c r="I137" s="64"/>
      <c r="J137" s="35"/>
      <c r="K137" s="64"/>
      <c r="L137" s="35"/>
      <c r="M137" s="64"/>
      <c r="N137" s="35"/>
      <c r="O137" s="64"/>
      <c r="P137" s="35"/>
      <c r="Q137" s="64"/>
      <c r="R137" s="35"/>
      <c r="S137" s="64"/>
      <c r="T137" s="35"/>
      <c r="U137" s="64"/>
      <c r="V137" s="35"/>
      <c r="W137" s="64"/>
      <c r="X137" s="35"/>
      <c r="Y137" s="64"/>
      <c r="Z137" s="36"/>
      <c r="AA137" s="64"/>
      <c r="AB137" s="35"/>
      <c r="AC137" s="64"/>
      <c r="AD137" s="65"/>
      <c r="AE137" s="76"/>
      <c r="AF137" s="58"/>
      <c r="AG137" s="58"/>
    </row>
    <row r="138" spans="1:33" ht="18.75" customHeight="1">
      <c r="A138" s="75"/>
      <c r="B138" s="35"/>
      <c r="C138" s="64"/>
      <c r="D138" s="35"/>
      <c r="E138" s="64"/>
      <c r="F138" s="35"/>
      <c r="G138" s="64"/>
      <c r="H138" s="35"/>
      <c r="I138" s="64"/>
      <c r="J138" s="35"/>
      <c r="K138" s="64"/>
      <c r="L138" s="35"/>
      <c r="M138" s="64"/>
      <c r="N138" s="35"/>
      <c r="O138" s="64"/>
      <c r="P138" s="35"/>
      <c r="Q138" s="64"/>
      <c r="R138" s="35"/>
      <c r="S138" s="64"/>
      <c r="T138" s="35"/>
      <c r="U138" s="64"/>
      <c r="V138" s="36"/>
      <c r="W138" s="64"/>
      <c r="X138" s="35"/>
      <c r="Y138" s="64"/>
      <c r="Z138" s="36"/>
      <c r="AA138" s="64"/>
      <c r="AB138" s="35"/>
      <c r="AC138" s="64"/>
      <c r="AD138" s="65"/>
      <c r="AE138" s="76"/>
      <c r="AF138" s="58"/>
      <c r="AG138" s="58"/>
    </row>
    <row r="139" spans="1:33" ht="15.75" customHeight="1">
      <c r="A139" s="75"/>
      <c r="B139" s="35"/>
      <c r="C139" s="64"/>
      <c r="D139" s="35"/>
      <c r="E139" s="64"/>
      <c r="F139" s="35"/>
      <c r="G139" s="64"/>
      <c r="H139" s="35"/>
      <c r="I139" s="64"/>
      <c r="J139" s="35"/>
      <c r="K139" s="64"/>
      <c r="L139" s="35"/>
      <c r="M139" s="64"/>
      <c r="N139" s="35"/>
      <c r="O139" s="64"/>
      <c r="P139" s="35"/>
      <c r="Q139" s="64"/>
      <c r="R139" s="35"/>
      <c r="S139" s="64"/>
      <c r="T139" s="35"/>
      <c r="U139" s="64"/>
      <c r="V139" s="38"/>
      <c r="W139" s="64"/>
      <c r="X139" s="35"/>
      <c r="Y139" s="64"/>
      <c r="Z139" s="36"/>
      <c r="AA139" s="64"/>
      <c r="AB139" s="35"/>
      <c r="AC139" s="64"/>
      <c r="AD139" s="65"/>
      <c r="AE139" s="76"/>
      <c r="AF139" s="58"/>
      <c r="AG139" s="58"/>
    </row>
    <row r="140" spans="1:33" ht="15.75" customHeight="1">
      <c r="A140" s="75"/>
      <c r="B140" s="35"/>
      <c r="C140" s="64"/>
      <c r="D140" s="35"/>
      <c r="E140" s="64"/>
      <c r="F140" s="35"/>
      <c r="G140" s="64"/>
      <c r="H140" s="35"/>
      <c r="I140" s="64"/>
      <c r="J140" s="35"/>
      <c r="K140" s="64"/>
      <c r="L140" s="35"/>
      <c r="M140" s="64"/>
      <c r="N140" s="35"/>
      <c r="O140" s="64"/>
      <c r="P140" s="35"/>
      <c r="Q140" s="64"/>
      <c r="R140" s="35"/>
      <c r="S140" s="64"/>
      <c r="T140" s="35"/>
      <c r="U140" s="64"/>
      <c r="V140" s="36"/>
      <c r="W140" s="64"/>
      <c r="X140" s="35"/>
      <c r="Y140" s="64"/>
      <c r="Z140" s="36"/>
      <c r="AA140" s="64"/>
      <c r="AB140" s="35"/>
      <c r="AC140" s="64"/>
      <c r="AD140" s="65"/>
      <c r="AE140" s="76"/>
      <c r="AF140" s="58"/>
      <c r="AG140" s="58"/>
    </row>
    <row r="141" spans="1:33" ht="15.75" customHeight="1">
      <c r="A141" s="75"/>
      <c r="B141" s="35"/>
      <c r="C141" s="64"/>
      <c r="D141" s="35"/>
      <c r="E141" s="64"/>
      <c r="F141" s="35"/>
      <c r="G141" s="64"/>
      <c r="H141" s="35"/>
      <c r="I141" s="64"/>
      <c r="J141" s="35"/>
      <c r="K141" s="64"/>
      <c r="L141" s="35"/>
      <c r="M141" s="64"/>
      <c r="N141" s="36"/>
      <c r="O141" s="64"/>
      <c r="P141" s="35"/>
      <c r="Q141" s="64"/>
      <c r="R141" s="35"/>
      <c r="S141" s="64"/>
      <c r="T141" s="35"/>
      <c r="U141" s="64"/>
      <c r="V141" s="35"/>
      <c r="W141" s="64"/>
      <c r="X141" s="35"/>
      <c r="Y141" s="64"/>
      <c r="Z141" s="36"/>
      <c r="AA141" s="64"/>
      <c r="AB141" s="35"/>
      <c r="AC141" s="64"/>
      <c r="AD141" s="40" t="s">
        <v>120</v>
      </c>
      <c r="AE141" s="76"/>
      <c r="AF141" s="58"/>
      <c r="AG141" s="58"/>
    </row>
    <row r="142" spans="1:33" ht="15.75" customHeight="1">
      <c r="A142" s="75"/>
      <c r="B142" s="35"/>
      <c r="C142" s="64"/>
      <c r="D142" s="35"/>
      <c r="E142" s="64"/>
      <c r="F142" s="35"/>
      <c r="G142" s="64"/>
      <c r="H142" s="35"/>
      <c r="I142" s="64"/>
      <c r="J142" s="35"/>
      <c r="K142" s="64"/>
      <c r="L142" s="35"/>
      <c r="M142" s="64"/>
      <c r="N142" s="35"/>
      <c r="O142" s="64"/>
      <c r="P142" s="35"/>
      <c r="Q142" s="64"/>
      <c r="R142" s="35"/>
      <c r="S142" s="64"/>
      <c r="T142" s="35"/>
      <c r="U142" s="64"/>
      <c r="V142" s="35"/>
      <c r="W142" s="64"/>
      <c r="X142" s="35"/>
      <c r="Y142" s="64"/>
      <c r="Z142" s="36"/>
      <c r="AA142" s="64"/>
      <c r="AB142" s="35"/>
      <c r="AC142" s="64"/>
      <c r="AD142" s="77">
        <v>3235</v>
      </c>
      <c r="AE142" s="76"/>
      <c r="AF142" s="58"/>
      <c r="AG142" s="58"/>
    </row>
    <row r="143" spans="1:33" ht="15.75" customHeight="1">
      <c r="A143" s="75"/>
      <c r="B143" s="35"/>
      <c r="C143" s="64"/>
      <c r="D143" s="35"/>
      <c r="E143" s="64"/>
      <c r="F143" s="35"/>
      <c r="G143" s="64"/>
      <c r="H143" s="35"/>
      <c r="I143" s="64"/>
      <c r="J143" s="35"/>
      <c r="K143" s="64"/>
      <c r="L143" s="35"/>
      <c r="M143" s="64"/>
      <c r="N143" s="35"/>
      <c r="O143" s="64"/>
      <c r="P143" s="35"/>
      <c r="Q143" s="64"/>
      <c r="R143" s="35"/>
      <c r="S143" s="64"/>
      <c r="T143" s="35"/>
      <c r="U143" s="64"/>
      <c r="V143" s="35"/>
      <c r="W143" s="64"/>
      <c r="X143" s="35"/>
      <c r="Y143" s="64"/>
      <c r="Z143" s="36"/>
      <c r="AA143" s="64"/>
      <c r="AB143" s="35"/>
      <c r="AC143" s="64"/>
      <c r="AD143" s="40" t="s">
        <v>121</v>
      </c>
      <c r="AE143" s="76"/>
      <c r="AF143" s="58"/>
      <c r="AG143" s="58"/>
    </row>
    <row r="144" spans="1:33" ht="15.75" customHeight="1">
      <c r="A144" s="75"/>
      <c r="B144" s="35" t="s">
        <v>12</v>
      </c>
      <c r="C144" s="64"/>
      <c r="D144" s="35" t="s">
        <v>12</v>
      </c>
      <c r="E144" s="64"/>
      <c r="F144" s="35"/>
      <c r="G144" s="64"/>
      <c r="H144" s="35" t="s">
        <v>12</v>
      </c>
      <c r="I144" s="64"/>
      <c r="J144" s="35"/>
      <c r="K144" s="64"/>
      <c r="L144" s="35" t="s">
        <v>12</v>
      </c>
      <c r="M144" s="64"/>
      <c r="N144" s="35" t="s">
        <v>12</v>
      </c>
      <c r="O144" s="64"/>
      <c r="P144" s="35"/>
      <c r="Q144" s="64"/>
      <c r="R144" s="35" t="s">
        <v>12</v>
      </c>
      <c r="S144" s="64"/>
      <c r="T144" s="35" t="s">
        <v>12</v>
      </c>
      <c r="U144" s="64">
        <v>5</v>
      </c>
      <c r="V144" s="35" t="s">
        <v>12</v>
      </c>
      <c r="W144" s="64"/>
      <c r="X144" s="35"/>
      <c r="Y144" s="64"/>
      <c r="Z144" s="36" t="s">
        <v>12</v>
      </c>
      <c r="AA144" s="64"/>
      <c r="AB144" s="35" t="s">
        <v>12</v>
      </c>
      <c r="AC144" s="64">
        <v>2</v>
      </c>
      <c r="AD144" s="79">
        <f>IF(ISERROR(AD145/AD142),"",AD145/AD142)</f>
        <v>0.70108191653786711</v>
      </c>
      <c r="AE144" s="76"/>
      <c r="AF144" s="58"/>
      <c r="AG144" s="58"/>
    </row>
    <row r="145" spans="1:33" ht="15.75" customHeight="1">
      <c r="A145" s="85" t="s">
        <v>122</v>
      </c>
      <c r="B145" s="49" t="s">
        <v>39</v>
      </c>
      <c r="C145" s="92">
        <f>SUBTOTAL(9,C120:C144)</f>
        <v>85</v>
      </c>
      <c r="D145" s="49" t="s">
        <v>436</v>
      </c>
      <c r="E145" s="92">
        <f>SUBTOTAL(9,E120:E144)</f>
        <v>8</v>
      </c>
      <c r="F145" s="49" t="s">
        <v>40</v>
      </c>
      <c r="G145" s="92">
        <f>SUBTOTAL(9,G120:G144)</f>
        <v>0</v>
      </c>
      <c r="H145" s="49" t="s">
        <v>41</v>
      </c>
      <c r="I145" s="92">
        <f>SUBTOTAL(9,I120:I144)</f>
        <v>424</v>
      </c>
      <c r="J145" s="49" t="s">
        <v>42</v>
      </c>
      <c r="K145" s="92">
        <f>SUBTOTAL(9,K120:K144)</f>
        <v>0</v>
      </c>
      <c r="L145" s="49" t="s">
        <v>43</v>
      </c>
      <c r="M145" s="92">
        <f>SUBTOTAL(9,M120:M144)</f>
        <v>119</v>
      </c>
      <c r="N145" s="49" t="s">
        <v>44</v>
      </c>
      <c r="O145" s="92">
        <f>SUBTOTAL(9,O120:O144)</f>
        <v>11</v>
      </c>
      <c r="P145" s="49" t="s">
        <v>45</v>
      </c>
      <c r="Q145" s="92">
        <f>SUBTOTAL(9,Q120:Q144)</f>
        <v>0</v>
      </c>
      <c r="R145" s="49" t="s">
        <v>46</v>
      </c>
      <c r="S145" s="92">
        <f>SUBTOTAL(9,S120:S144)</f>
        <v>217</v>
      </c>
      <c r="T145" s="49" t="s">
        <v>47</v>
      </c>
      <c r="U145" s="92">
        <f>SUBTOTAL(9,U120:U144)</f>
        <v>335</v>
      </c>
      <c r="V145" s="49" t="s">
        <v>48</v>
      </c>
      <c r="W145" s="92">
        <f>SUBTOTAL(9,W120:W144)</f>
        <v>1051</v>
      </c>
      <c r="X145" s="49" t="s">
        <v>278</v>
      </c>
      <c r="Y145" s="92">
        <f>SUBTOTAL(9,Y120:Y144)</f>
        <v>0</v>
      </c>
      <c r="Z145" s="49" t="s">
        <v>49</v>
      </c>
      <c r="AA145" s="92">
        <f>SUBTOTAL(9,AA120:AA144)</f>
        <v>0</v>
      </c>
      <c r="AB145" s="49" t="s">
        <v>50</v>
      </c>
      <c r="AC145" s="92">
        <f>SUBTOTAL(9,AC120:AC144)</f>
        <v>18</v>
      </c>
      <c r="AD145" s="93">
        <f>SUM(B145:AC145)</f>
        <v>2268</v>
      </c>
      <c r="AE145" s="86" t="s">
        <v>122</v>
      </c>
      <c r="AF145" s="84"/>
      <c r="AG145" s="84"/>
    </row>
    <row r="146" spans="1:33" ht="15.75" customHeight="1">
      <c r="A146" s="94" t="s">
        <v>123</v>
      </c>
      <c r="B146" s="50" t="s">
        <v>124</v>
      </c>
      <c r="C146" s="95">
        <f>C25+C33+C38+C50+C119+C145</f>
        <v>89</v>
      </c>
      <c r="D146" s="50" t="s">
        <v>437</v>
      </c>
      <c r="E146" s="95">
        <f>E25+E33+E38+E50+E119+E145</f>
        <v>419</v>
      </c>
      <c r="F146" s="50" t="s">
        <v>125</v>
      </c>
      <c r="G146" s="95">
        <f>G25+G33+G38+G50+G119+G145</f>
        <v>206</v>
      </c>
      <c r="H146" s="50" t="s">
        <v>270</v>
      </c>
      <c r="I146" s="95">
        <f>I25+I33+I38+I50+I119+I145</f>
        <v>1244</v>
      </c>
      <c r="J146" s="50" t="s">
        <v>271</v>
      </c>
      <c r="K146" s="95">
        <f>K25+K33+K38+K50+K119+K145</f>
        <v>348</v>
      </c>
      <c r="L146" s="50" t="s">
        <v>272</v>
      </c>
      <c r="M146" s="95">
        <f>M25+M33+M38+M50+M119+M145</f>
        <v>487</v>
      </c>
      <c r="N146" s="50" t="s">
        <v>126</v>
      </c>
      <c r="O146" s="95">
        <f>O25+O33+O38+O50+O119+O145</f>
        <v>174</v>
      </c>
      <c r="P146" s="50" t="s">
        <v>127</v>
      </c>
      <c r="Q146" s="95">
        <f>Q25+Q33+Q38+Q50+Q119+Q145</f>
        <v>286</v>
      </c>
      <c r="R146" s="50" t="s">
        <v>128</v>
      </c>
      <c r="S146" s="95">
        <f>S25+S33+S38+S50+S119+S145</f>
        <v>933</v>
      </c>
      <c r="T146" s="50" t="s">
        <v>273</v>
      </c>
      <c r="U146" s="95">
        <f>U25+U33+U38+U50+U119+U145</f>
        <v>426</v>
      </c>
      <c r="V146" s="50" t="s">
        <v>274</v>
      </c>
      <c r="W146" s="95">
        <f>W25+W33+W38+W50+W119+W145</f>
        <v>4002</v>
      </c>
      <c r="X146" s="50" t="s">
        <v>277</v>
      </c>
      <c r="Y146" s="95">
        <f>Y25+Y33+Y38+Y50+Y119+Y145</f>
        <v>51</v>
      </c>
      <c r="Z146" s="50" t="s">
        <v>129</v>
      </c>
      <c r="AA146" s="95">
        <f>AA25+AA33+AA38+AA50+AA119+AA145</f>
        <v>61</v>
      </c>
      <c r="AB146" s="50" t="s">
        <v>130</v>
      </c>
      <c r="AC146" s="95">
        <f>AC25+AC33+AC38+AC50+AC119+AC145</f>
        <v>1106</v>
      </c>
      <c r="AD146" s="96">
        <f>SUM(C146:AC146)</f>
        <v>9832</v>
      </c>
      <c r="AE146" s="97" t="s">
        <v>123</v>
      </c>
      <c r="AF146" s="84"/>
      <c r="AG146" s="84"/>
    </row>
    <row r="147" spans="1:33" ht="3" customHeight="1">
      <c r="A147" s="98"/>
      <c r="B147" s="36"/>
      <c r="C147" s="87"/>
      <c r="D147" s="36"/>
      <c r="E147" s="87"/>
      <c r="F147" s="36"/>
      <c r="G147" s="87"/>
      <c r="H147" s="36"/>
      <c r="I147" s="87"/>
      <c r="J147" s="36"/>
      <c r="K147" s="87"/>
      <c r="L147" s="36"/>
      <c r="M147" s="87"/>
      <c r="N147" s="36"/>
      <c r="O147" s="87"/>
      <c r="P147" s="36"/>
      <c r="Q147" s="87"/>
      <c r="R147" s="36"/>
      <c r="S147" s="87"/>
      <c r="T147" s="36"/>
      <c r="U147" s="87"/>
      <c r="V147" s="36"/>
      <c r="W147" s="87"/>
      <c r="X147" s="36"/>
      <c r="Y147" s="87"/>
      <c r="Z147" s="36"/>
      <c r="AA147" s="87"/>
      <c r="AB147" s="36"/>
      <c r="AC147" s="87"/>
      <c r="AD147" s="87"/>
      <c r="AE147" s="98"/>
      <c r="AF147" s="84"/>
      <c r="AG147" s="84"/>
    </row>
    <row r="148" spans="1:33" ht="15.75" customHeight="1">
      <c r="A148" s="99" t="s">
        <v>131</v>
      </c>
      <c r="B148" s="51" t="s">
        <v>132</v>
      </c>
      <c r="C148" s="100">
        <v>87</v>
      </c>
      <c r="D148" s="51" t="s">
        <v>438</v>
      </c>
      <c r="E148" s="100">
        <v>578</v>
      </c>
      <c r="F148" s="51" t="s">
        <v>133</v>
      </c>
      <c r="G148" s="100">
        <v>125</v>
      </c>
      <c r="H148" s="51" t="s">
        <v>134</v>
      </c>
      <c r="I148" s="100">
        <v>1500</v>
      </c>
      <c r="J148" s="51" t="s">
        <v>135</v>
      </c>
      <c r="K148" s="100">
        <v>321</v>
      </c>
      <c r="L148" s="52" t="s">
        <v>136</v>
      </c>
      <c r="M148" s="100">
        <v>571</v>
      </c>
      <c r="N148" s="52" t="s">
        <v>137</v>
      </c>
      <c r="O148" s="100">
        <v>113</v>
      </c>
      <c r="P148" s="52" t="s">
        <v>138</v>
      </c>
      <c r="Q148" s="100">
        <v>318</v>
      </c>
      <c r="R148" s="52" t="s">
        <v>139</v>
      </c>
      <c r="S148" s="100">
        <v>945</v>
      </c>
      <c r="T148" s="51" t="s">
        <v>140</v>
      </c>
      <c r="U148" s="100">
        <v>387</v>
      </c>
      <c r="V148" s="51" t="s">
        <v>141</v>
      </c>
      <c r="W148" s="100">
        <v>5298</v>
      </c>
      <c r="X148" s="52" t="s">
        <v>276</v>
      </c>
      <c r="Y148" s="100">
        <v>43</v>
      </c>
      <c r="Z148" s="51" t="s">
        <v>142</v>
      </c>
      <c r="AA148" s="100">
        <v>50</v>
      </c>
      <c r="AB148" s="51" t="s">
        <v>143</v>
      </c>
      <c r="AC148" s="100">
        <v>1323</v>
      </c>
      <c r="AD148" s="101">
        <f>SUM(C148:AC148)</f>
        <v>11659</v>
      </c>
      <c r="AE148" s="102" t="s">
        <v>131</v>
      </c>
      <c r="AF148" s="84"/>
      <c r="AG148" s="84"/>
    </row>
    <row r="149" spans="1:33" ht="15.75" customHeight="1">
      <c r="A149" s="103" t="s">
        <v>144</v>
      </c>
      <c r="B149" s="277">
        <f>IF(ISERROR(C146/C148),"-",C146/C148)</f>
        <v>1.0229885057471264</v>
      </c>
      <c r="C149" s="278"/>
      <c r="D149" s="277">
        <f>IF(ISERROR(E146/E148),"-",E146/E148)</f>
        <v>0.72491349480968859</v>
      </c>
      <c r="E149" s="278"/>
      <c r="F149" s="277">
        <f>IF(ISERROR(G146/G148),"-",G146/G148)</f>
        <v>1.6479999999999999</v>
      </c>
      <c r="G149" s="278"/>
      <c r="H149" s="277">
        <f>IF(ISERROR(I146/I148),"-",I146/I148)</f>
        <v>0.82933333333333337</v>
      </c>
      <c r="I149" s="278"/>
      <c r="J149" s="277">
        <f>IF(ISERROR(K146/K148),"-",K146/K148)</f>
        <v>1.0841121495327102</v>
      </c>
      <c r="K149" s="278"/>
      <c r="L149" s="277">
        <f>IF(ISERROR(M146/M148),"-",M146/M148)</f>
        <v>0.8528896672504378</v>
      </c>
      <c r="M149" s="278"/>
      <c r="N149" s="277">
        <f>IF(ISERROR(O146/O148),"-",O146/O148)</f>
        <v>1.5398230088495575</v>
      </c>
      <c r="O149" s="278"/>
      <c r="P149" s="277">
        <f>IF(ISERROR(Q146/Q148),"-",Q146/Q148)</f>
        <v>0.89937106918238996</v>
      </c>
      <c r="Q149" s="278"/>
      <c r="R149" s="277">
        <f>IF(ISERROR(S146/S148),"-",S146/S148)</f>
        <v>0.98730158730158735</v>
      </c>
      <c r="S149" s="278"/>
      <c r="T149" s="277">
        <f>IF(ISERROR(U146/U148),"-",U146/U148)</f>
        <v>1.1007751937984496</v>
      </c>
      <c r="U149" s="278"/>
      <c r="V149" s="277">
        <f>IF(ISERROR(W146/W148),"-",W146/W148)</f>
        <v>0.75537938844847108</v>
      </c>
      <c r="W149" s="278"/>
      <c r="X149" s="277">
        <f>IF(ISERROR(Y146/Y148),"-",Y146/Y148)</f>
        <v>1.1860465116279071</v>
      </c>
      <c r="Y149" s="278"/>
      <c r="Z149" s="277">
        <f>IF(ISERROR(AA146/AA148),"-",AA146/AA148)</f>
        <v>1.22</v>
      </c>
      <c r="AA149" s="278"/>
      <c r="AB149" s="277">
        <f>IF(ISERROR(AC146/AC148),"-",AC146/AC148)</f>
        <v>0.83597883597883593</v>
      </c>
      <c r="AC149" s="278"/>
      <c r="AD149" s="104">
        <f>IF(ISERROR(AD146/AD148),"-",AD146/AD148)</f>
        <v>0.84329702375846982</v>
      </c>
      <c r="AE149" s="105" t="s">
        <v>144</v>
      </c>
      <c r="AF149" s="84"/>
      <c r="AG149" s="84"/>
    </row>
    <row r="150" spans="1:33" ht="14.25" customHeight="1">
      <c r="A150" s="94" t="s">
        <v>145</v>
      </c>
      <c r="B150" s="281">
        <f>IF(ISERROR(C146/$AD$146),"-",C146/$AD$146)</f>
        <v>9.0520748576078114E-3</v>
      </c>
      <c r="C150" s="282"/>
      <c r="D150" s="281">
        <f>IF(ISERROR(E146/$AD$146),"-",E146/$AD$146)</f>
        <v>4.2615947925142394E-2</v>
      </c>
      <c r="E150" s="282"/>
      <c r="F150" s="281">
        <f>IF(ISERROR(G146/$AD$146),"-",G146/$AD$146)</f>
        <v>2.0951993490642799E-2</v>
      </c>
      <c r="G150" s="282"/>
      <c r="H150" s="283">
        <f>IF(ISERROR(I146/$AD$146),"-",I146/$AD$146)</f>
        <v>0.12652563059397884</v>
      </c>
      <c r="I150" s="284"/>
      <c r="J150" s="281">
        <f>IF(ISERROR(K146/$AD$146),"-",K146/$AD$146)</f>
        <v>3.5394629780309196E-2</v>
      </c>
      <c r="K150" s="282"/>
      <c r="L150" s="281">
        <f>IF(ISERROR(M146/$AD$146),"-",M146/$AD$146)</f>
        <v>4.9532139951179818E-2</v>
      </c>
      <c r="M150" s="282"/>
      <c r="N150" s="281">
        <f>IF(ISERROR(O146/$AD$146),"-",O146/$AD$146)</f>
        <v>1.7697314890154598E-2</v>
      </c>
      <c r="O150" s="282"/>
      <c r="P150" s="281">
        <f>IF(ISERROR(Q146/$AD$146),"-",Q146/$AD$146)</f>
        <v>2.9088689991863304E-2</v>
      </c>
      <c r="Q150" s="282"/>
      <c r="R150" s="283">
        <f>IF(ISERROR(S146/$AD$146),"-",S146/$AD$146)</f>
        <v>9.4894222945484136E-2</v>
      </c>
      <c r="S150" s="284"/>
      <c r="T150" s="281">
        <f>IF(ISERROR(U146/$AD$146),"-",U146/$AD$146)</f>
        <v>4.3327908868999183E-2</v>
      </c>
      <c r="U150" s="282"/>
      <c r="V150" s="283">
        <f>IF(ISERROR(W146/$AD$146),"-",W146/$AD$146)</f>
        <v>0.40703824247355574</v>
      </c>
      <c r="W150" s="284"/>
      <c r="X150" s="281">
        <f>IF(ISERROR(Y146/$AD$146),"-",Y146/$AD$146)</f>
        <v>5.1871440195280713E-3</v>
      </c>
      <c r="Y150" s="282"/>
      <c r="Z150" s="281">
        <f>IF(ISERROR(AA146/$AD$146),"-",AA146/$AD$146)</f>
        <v>6.2042310821806348E-3</v>
      </c>
      <c r="AA150" s="282"/>
      <c r="AB150" s="281">
        <f>IF(ISERROR(AC146/$AD$146),"-",AC146/$AD$146)</f>
        <v>0.11248982912937347</v>
      </c>
      <c r="AC150" s="282"/>
      <c r="AD150" s="106">
        <f>SUM(B150:AB150)</f>
        <v>0.99999999999999989</v>
      </c>
      <c r="AE150" s="107" t="s">
        <v>145</v>
      </c>
      <c r="AF150" s="58"/>
      <c r="AG150" s="58"/>
    </row>
    <row r="151" spans="1:33" ht="27.75" customHeight="1">
      <c r="A151" s="108"/>
      <c r="B151" s="36"/>
      <c r="C151" s="109"/>
      <c r="D151" s="36"/>
      <c r="E151" s="109"/>
      <c r="F151" s="36"/>
      <c r="G151" s="109"/>
      <c r="H151" s="36"/>
      <c r="I151" s="109"/>
      <c r="J151" s="36"/>
      <c r="K151" s="109"/>
      <c r="L151" s="36"/>
      <c r="M151" s="109"/>
      <c r="N151" s="36"/>
      <c r="O151" s="109"/>
      <c r="P151" s="36"/>
      <c r="Q151" s="109"/>
      <c r="R151" s="36"/>
      <c r="S151" s="109"/>
      <c r="T151" s="109"/>
      <c r="U151" s="109"/>
      <c r="V151" s="36"/>
      <c r="W151" s="109"/>
      <c r="X151" s="36"/>
      <c r="Y151" s="53"/>
      <c r="Z151" s="279"/>
      <c r="AA151" s="279"/>
      <c r="AB151" s="285" t="s">
        <v>146</v>
      </c>
      <c r="AC151" s="285"/>
      <c r="AD151" s="285"/>
      <c r="AE151" s="58"/>
      <c r="AF151" s="58"/>
      <c r="AG151" s="58"/>
    </row>
    <row r="152" spans="1:33" ht="14.25" customHeight="1">
      <c r="A152" s="108"/>
      <c r="B152" s="36"/>
      <c r="C152" s="109"/>
      <c r="D152" s="36"/>
      <c r="E152" s="109"/>
      <c r="F152" s="36"/>
      <c r="G152" s="109"/>
      <c r="H152" s="36"/>
      <c r="I152" s="109"/>
      <c r="J152" s="36"/>
      <c r="K152" s="109"/>
      <c r="L152" s="36"/>
      <c r="M152" s="109"/>
      <c r="N152" s="36"/>
      <c r="O152" s="109"/>
      <c r="P152" s="36"/>
      <c r="Q152" s="36"/>
      <c r="R152" s="36"/>
      <c r="S152" s="109"/>
      <c r="T152" s="109"/>
      <c r="U152" s="109"/>
      <c r="V152" s="36"/>
      <c r="W152" s="109"/>
      <c r="X152" s="36"/>
      <c r="Y152" s="109"/>
      <c r="Z152" s="36"/>
      <c r="AA152" s="109"/>
      <c r="AB152" s="36"/>
      <c r="AC152" s="109"/>
      <c r="AD152" s="110">
        <f>AD22+AD30+AD35+AD47+AD116+AD142</f>
        <v>11659</v>
      </c>
      <c r="AE152" s="58"/>
      <c r="AF152" s="58"/>
      <c r="AG152" s="58"/>
    </row>
    <row r="153" spans="1:33" ht="14.25" customHeight="1">
      <c r="A153" s="108"/>
      <c r="B153" s="36"/>
      <c r="C153" s="109"/>
      <c r="D153" s="36"/>
      <c r="E153" s="109"/>
      <c r="F153" s="36"/>
      <c r="G153" s="109" t="s">
        <v>162</v>
      </c>
      <c r="H153" s="36"/>
      <c r="I153" s="109"/>
      <c r="J153" s="36"/>
      <c r="K153" s="109"/>
      <c r="L153" s="36"/>
      <c r="M153" s="109"/>
      <c r="N153" s="36"/>
      <c r="O153" s="109"/>
      <c r="P153" s="36"/>
      <c r="Q153" s="36"/>
      <c r="R153" s="36"/>
      <c r="S153" s="109"/>
      <c r="T153" s="280"/>
      <c r="U153" s="280"/>
      <c r="V153" s="36"/>
      <c r="W153" s="109"/>
      <c r="X153" s="36"/>
      <c r="Y153" s="109"/>
      <c r="Z153" s="54"/>
      <c r="AA153" s="54"/>
      <c r="AB153" s="36"/>
      <c r="AC153" s="36"/>
      <c r="AD153" s="48"/>
      <c r="AE153" s="58"/>
      <c r="AF153" s="58"/>
      <c r="AG153" s="58"/>
    </row>
    <row r="154" spans="1:33" ht="14.25" customHeight="1">
      <c r="A154" s="11"/>
      <c r="C154" s="12"/>
      <c r="E154" s="12"/>
      <c r="G154" s="12"/>
      <c r="I154" s="12"/>
      <c r="R154" s="292"/>
      <c r="S154" s="292"/>
      <c r="T154" s="12"/>
      <c r="U154" s="12"/>
      <c r="W154" s="12"/>
    </row>
    <row r="155" spans="1:33" ht="14.25" customHeight="1">
      <c r="A155" s="11"/>
      <c r="C155" s="12"/>
      <c r="E155" s="12"/>
      <c r="G155" s="12"/>
      <c r="I155" s="12"/>
      <c r="W155" s="12"/>
    </row>
    <row r="156" spans="1:33" ht="14.25" customHeight="1">
      <c r="A156" s="11"/>
      <c r="C156" s="12"/>
      <c r="E156" s="12"/>
      <c r="G156" s="12"/>
      <c r="I156" s="12"/>
      <c r="W156" s="12"/>
    </row>
    <row r="157" spans="1:33" ht="14.25" customHeight="1">
      <c r="A157" s="11"/>
      <c r="C157" s="12"/>
      <c r="E157" s="12"/>
      <c r="G157" s="12"/>
      <c r="W157" s="12"/>
    </row>
    <row r="158" spans="1:33" ht="14.25" customHeight="1">
      <c r="A158" s="11"/>
      <c r="C158" s="12"/>
      <c r="E158" s="12"/>
      <c r="G158" s="12"/>
      <c r="W158" s="12"/>
      <c r="AC158" s="19"/>
    </row>
    <row r="159" spans="1:33">
      <c r="A159" s="11"/>
      <c r="C159" s="12"/>
      <c r="E159" s="12"/>
      <c r="W159" s="12"/>
    </row>
    <row r="160" spans="1:33">
      <c r="A160" s="11"/>
      <c r="C160" s="12"/>
      <c r="E160" s="12"/>
      <c r="W160" s="12"/>
    </row>
    <row r="161" spans="1:23">
      <c r="A161" s="11"/>
      <c r="C161" s="12"/>
      <c r="E161" s="12"/>
      <c r="W161" s="12"/>
    </row>
    <row r="162" spans="1:23">
      <c r="A162" s="11"/>
      <c r="C162" s="12"/>
      <c r="E162" s="12"/>
      <c r="W162" s="12"/>
    </row>
    <row r="163" spans="1:23">
      <c r="A163" s="11"/>
      <c r="C163" s="12"/>
      <c r="E163" s="12"/>
      <c r="W163" s="12"/>
    </row>
    <row r="164" spans="1:23">
      <c r="C164" s="12"/>
      <c r="E164" s="12"/>
      <c r="W164" s="12"/>
    </row>
    <row r="165" spans="1:23">
      <c r="C165" s="12"/>
      <c r="E165" s="12"/>
      <c r="W165" s="12"/>
    </row>
    <row r="166" spans="1:23">
      <c r="C166" s="12"/>
      <c r="E166" s="12"/>
      <c r="W166" s="12"/>
    </row>
    <row r="167" spans="1:23">
      <c r="C167" s="12"/>
      <c r="E167" s="12"/>
      <c r="W167" s="12"/>
    </row>
    <row r="168" spans="1:23">
      <c r="C168" s="12"/>
      <c r="E168" s="12"/>
      <c r="W168" s="12"/>
    </row>
    <row r="169" spans="1:23">
      <c r="C169" s="12"/>
      <c r="E169" s="12"/>
      <c r="W169" s="12"/>
    </row>
    <row r="170" spans="1:23">
      <c r="C170" s="12"/>
      <c r="E170" s="12"/>
      <c r="W170" s="12"/>
    </row>
    <row r="171" spans="1:23">
      <c r="C171" s="12"/>
      <c r="E171" s="12"/>
      <c r="W171" s="12"/>
    </row>
    <row r="172" spans="1:23">
      <c r="E172" s="12"/>
      <c r="W172" s="12"/>
    </row>
    <row r="173" spans="1:23">
      <c r="E173" s="12"/>
    </row>
    <row r="174" spans="1:23">
      <c r="E174" s="12"/>
    </row>
    <row r="175" spans="1:23">
      <c r="E175" s="12"/>
    </row>
    <row r="176" spans="1:23">
      <c r="E176" s="12"/>
    </row>
    <row r="177" spans="5:5">
      <c r="E177" s="12"/>
    </row>
    <row r="178" spans="5:5">
      <c r="E178" s="12"/>
    </row>
  </sheetData>
  <sheetProtection selectLockedCells="1" selectUnlockedCells="1"/>
  <mergeCells count="48">
    <mergeCell ref="AB151:AD151"/>
    <mergeCell ref="N150:O150"/>
    <mergeCell ref="P150:Q150"/>
    <mergeCell ref="R150:S150"/>
    <mergeCell ref="T150:U150"/>
    <mergeCell ref="V150:W150"/>
    <mergeCell ref="X150:Y150"/>
    <mergeCell ref="AB149:AC149"/>
    <mergeCell ref="B150:C150"/>
    <mergeCell ref="D150:E150"/>
    <mergeCell ref="F150:G150"/>
    <mergeCell ref="H150:I150"/>
    <mergeCell ref="J150:K150"/>
    <mergeCell ref="L150:M150"/>
    <mergeCell ref="Z150:AA150"/>
    <mergeCell ref="AB150:AC150"/>
    <mergeCell ref="L149:M149"/>
    <mergeCell ref="N149:O149"/>
    <mergeCell ref="P149:Q149"/>
    <mergeCell ref="R149:S149"/>
    <mergeCell ref="B149:C149"/>
    <mergeCell ref="D149:E149"/>
    <mergeCell ref="F149:G149"/>
    <mergeCell ref="H149:I149"/>
    <mergeCell ref="J149:K149"/>
    <mergeCell ref="T153:U153"/>
    <mergeCell ref="R154:S154"/>
    <mergeCell ref="Z149:AA149"/>
    <mergeCell ref="T149:U149"/>
    <mergeCell ref="V149:W149"/>
    <mergeCell ref="X149:Y149"/>
    <mergeCell ref="Z151:AA151"/>
    <mergeCell ref="AB3:AC3"/>
    <mergeCell ref="B2:E2"/>
    <mergeCell ref="AA2:AC2"/>
    <mergeCell ref="B3:C3"/>
    <mergeCell ref="D3:E3"/>
    <mergeCell ref="F3:G3"/>
    <mergeCell ref="H3:I3"/>
    <mergeCell ref="J3:K3"/>
    <mergeCell ref="L3:M3"/>
    <mergeCell ref="Z3:AA3"/>
    <mergeCell ref="T3:U3"/>
    <mergeCell ref="V3:W3"/>
    <mergeCell ref="X3:Y3"/>
    <mergeCell ref="N3:O3"/>
    <mergeCell ref="R3:S3"/>
    <mergeCell ref="P3:Q3"/>
  </mergeCells>
  <phoneticPr fontId="3"/>
  <dataValidations count="1">
    <dataValidation type="list" allowBlank="1" showInputMessage="1" showErrorMessage="1" sqref="AD2" xr:uid="{00000000-0002-0000-0100-000000000000}">
      <formula1>年号</formula1>
    </dataValidation>
  </dataValidations>
  <hyperlinks>
    <hyperlink ref="AB151:AD151" r:id="rId1" display="kikaku@chibajihan.jp" xr:uid="{EE87B177-7BC5-4757-8CEB-B3EA1131C47E}"/>
  </hyperlinks>
  <printOptions horizontalCentered="1" verticalCentered="1"/>
  <pageMargins left="3.937007874015748E-2" right="7.874015748031496E-2" top="0" bottom="0" header="7.874015748031496E-2" footer="0.11811023622047245"/>
  <pageSetup paperSize="12" scale="47" orientation="portrait" r:id="rId2"/>
  <headerFooter alignWithMargins="0">
    <oddHeader>&amp;R&amp;9（社）自販連千葉県支部
作成　&amp;D</oddHeader>
  </headerFooter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7FC37-CAA6-4B32-8226-B5092F6372B1}">
  <sheetPr>
    <tabColor indexed="43"/>
    <pageSetUpPr fitToPage="1"/>
  </sheetPr>
  <dimension ref="A1:AH180"/>
  <sheetViews>
    <sheetView showGridLines="0" tabSelected="1" view="pageBreakPreview" zoomScale="90" zoomScaleNormal="100" zoomScaleSheetLayoutView="80" workbookViewId="0">
      <pane xSplit="1" ySplit="4" topLeftCell="B7" activePane="bottomRight" state="frozen"/>
      <selection activeCell="V85" sqref="V85"/>
      <selection pane="topRight" activeCell="V85" sqref="V85"/>
      <selection pane="bottomLeft" activeCell="V85" sqref="V85"/>
      <selection pane="bottomRight" activeCell="B151" sqref="B151"/>
    </sheetView>
  </sheetViews>
  <sheetFormatPr defaultRowHeight="14.25"/>
  <cols>
    <col min="1" max="1" width="6.125" style="5" customWidth="1"/>
    <col min="2" max="2" width="9.25" style="2" customWidth="1"/>
    <col min="3" max="3" width="6.625" style="3" customWidth="1"/>
    <col min="4" max="4" width="9.25" style="2" customWidth="1"/>
    <col min="5" max="5" width="6.625" style="3" customWidth="1"/>
    <col min="6" max="6" width="9.25" style="2" customWidth="1"/>
    <col min="7" max="7" width="6.625" style="3" customWidth="1"/>
    <col min="8" max="8" width="9.25" style="2" customWidth="1"/>
    <col min="9" max="9" width="6.625" style="3" customWidth="1"/>
    <col min="10" max="10" width="9.25" style="2" customWidth="1"/>
    <col min="11" max="11" width="6.625" style="3" customWidth="1"/>
    <col min="12" max="12" width="9.25" style="2" customWidth="1"/>
    <col min="13" max="13" width="6.625" style="3" customWidth="1"/>
    <col min="14" max="14" width="9.25" style="2" customWidth="1"/>
    <col min="15" max="15" width="6.625" style="3" customWidth="1"/>
    <col min="16" max="16" width="9.25" style="2" customWidth="1"/>
    <col min="17" max="17" width="6.625" style="3" customWidth="1"/>
    <col min="18" max="18" width="9.25" style="2" customWidth="1"/>
    <col min="19" max="19" width="6.625" style="3" customWidth="1"/>
    <col min="20" max="20" width="9.25" style="3" customWidth="1"/>
    <col min="21" max="21" width="6.75" style="3" customWidth="1"/>
    <col min="22" max="22" width="9.25" style="2" customWidth="1"/>
    <col min="23" max="23" width="6.625" style="3" customWidth="1"/>
    <col min="24" max="24" width="9.125" style="2" customWidth="1"/>
    <col min="25" max="25" width="6.625" style="3" customWidth="1"/>
    <col min="26" max="26" width="9.25" style="2" customWidth="1"/>
    <col min="27" max="27" width="6.625" style="3" customWidth="1"/>
    <col min="28" max="28" width="9.25" style="2" customWidth="1"/>
    <col min="29" max="29" width="6.625" style="3" customWidth="1"/>
    <col min="30" max="30" width="12.75" style="4" customWidth="1"/>
    <col min="31" max="31" width="6.625" style="5" customWidth="1"/>
    <col min="32" max="33" width="9" style="5"/>
    <col min="34" max="34" width="0" style="5" hidden="1" customWidth="1"/>
    <col min="35" max="16384" width="9" style="5"/>
  </cols>
  <sheetData>
    <row r="1" spans="1:34" ht="16.5" customHeight="1">
      <c r="A1" s="111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48"/>
      <c r="AE1" s="58"/>
      <c r="AF1" s="58"/>
      <c r="AG1" s="58"/>
    </row>
    <row r="2" spans="1:34" ht="14.25" customHeight="1">
      <c r="A2" s="58"/>
      <c r="B2" s="272" t="s">
        <v>1</v>
      </c>
      <c r="C2" s="272"/>
      <c r="D2" s="272"/>
      <c r="E2" s="272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273" t="s">
        <v>163</v>
      </c>
      <c r="AB2" s="273"/>
      <c r="AC2" s="273"/>
      <c r="AD2" s="269">
        <v>2026.1</v>
      </c>
      <c r="AE2" s="58"/>
      <c r="AF2" s="58"/>
      <c r="AG2" s="58"/>
    </row>
    <row r="3" spans="1:34" ht="14.25" customHeight="1">
      <c r="A3" s="55" t="s">
        <v>2</v>
      </c>
      <c r="B3" s="286" t="s">
        <v>235</v>
      </c>
      <c r="C3" s="287"/>
      <c r="D3" s="286" t="s">
        <v>319</v>
      </c>
      <c r="E3" s="287"/>
      <c r="F3" s="286" t="s">
        <v>3</v>
      </c>
      <c r="G3" s="287"/>
      <c r="H3" s="286" t="s">
        <v>4</v>
      </c>
      <c r="I3" s="287"/>
      <c r="J3" s="286" t="s">
        <v>5</v>
      </c>
      <c r="K3" s="287"/>
      <c r="L3" s="286" t="s">
        <v>6</v>
      </c>
      <c r="M3" s="287"/>
      <c r="N3" s="286" t="s">
        <v>7</v>
      </c>
      <c r="O3" s="287"/>
      <c r="P3" s="286" t="s">
        <v>8</v>
      </c>
      <c r="Q3" s="287"/>
      <c r="R3" s="286" t="s">
        <v>9</v>
      </c>
      <c r="S3" s="287"/>
      <c r="T3" s="286" t="s">
        <v>10</v>
      </c>
      <c r="U3" s="287"/>
      <c r="V3" s="286" t="s">
        <v>11</v>
      </c>
      <c r="W3" s="287"/>
      <c r="X3" s="290" t="s">
        <v>275</v>
      </c>
      <c r="Y3" s="291"/>
      <c r="Z3" s="286" t="s">
        <v>12</v>
      </c>
      <c r="AA3" s="287"/>
      <c r="AB3" s="286" t="s">
        <v>13</v>
      </c>
      <c r="AC3" s="287"/>
      <c r="AD3" s="56"/>
      <c r="AE3" s="57" t="s">
        <v>2</v>
      </c>
      <c r="AF3" s="58"/>
    </row>
    <row r="4" spans="1:34" ht="14.25" customHeight="1">
      <c r="A4" s="59" t="s">
        <v>14</v>
      </c>
      <c r="B4" s="60" t="s">
        <v>15</v>
      </c>
      <c r="C4" s="61" t="s">
        <v>16</v>
      </c>
      <c r="D4" s="60" t="s">
        <v>15</v>
      </c>
      <c r="E4" s="61" t="s">
        <v>16</v>
      </c>
      <c r="F4" s="60" t="s">
        <v>15</v>
      </c>
      <c r="G4" s="61" t="s">
        <v>16</v>
      </c>
      <c r="H4" s="60" t="s">
        <v>15</v>
      </c>
      <c r="I4" s="61" t="s">
        <v>16</v>
      </c>
      <c r="J4" s="60" t="s">
        <v>15</v>
      </c>
      <c r="K4" s="61" t="s">
        <v>16</v>
      </c>
      <c r="L4" s="60" t="s">
        <v>15</v>
      </c>
      <c r="M4" s="61" t="s">
        <v>16</v>
      </c>
      <c r="N4" s="60" t="s">
        <v>15</v>
      </c>
      <c r="O4" s="61" t="s">
        <v>16</v>
      </c>
      <c r="P4" s="60" t="s">
        <v>15</v>
      </c>
      <c r="Q4" s="61" t="s">
        <v>16</v>
      </c>
      <c r="R4" s="60" t="s">
        <v>15</v>
      </c>
      <c r="S4" s="61" t="s">
        <v>16</v>
      </c>
      <c r="T4" s="60" t="s">
        <v>15</v>
      </c>
      <c r="U4" s="61" t="s">
        <v>16</v>
      </c>
      <c r="V4" s="60" t="s">
        <v>15</v>
      </c>
      <c r="W4" s="61" t="s">
        <v>16</v>
      </c>
      <c r="X4" s="60" t="s">
        <v>15</v>
      </c>
      <c r="Y4" s="61" t="s">
        <v>16</v>
      </c>
      <c r="Z4" s="60" t="s">
        <v>15</v>
      </c>
      <c r="AA4" s="61" t="s">
        <v>16</v>
      </c>
      <c r="AB4" s="60" t="s">
        <v>15</v>
      </c>
      <c r="AC4" s="61" t="s">
        <v>16</v>
      </c>
      <c r="AD4" s="34" t="s">
        <v>17</v>
      </c>
      <c r="AE4" s="62" t="s">
        <v>14</v>
      </c>
      <c r="AF4" s="58"/>
    </row>
    <row r="5" spans="1:34" ht="15.75" customHeight="1">
      <c r="A5" s="63"/>
      <c r="B5" s="35"/>
      <c r="C5" s="64"/>
      <c r="D5" s="35"/>
      <c r="E5" s="64"/>
      <c r="F5" s="35" t="s">
        <v>18</v>
      </c>
      <c r="G5" s="64">
        <v>39</v>
      </c>
      <c r="H5" s="35"/>
      <c r="I5" s="64"/>
      <c r="J5" s="35" t="s">
        <v>322</v>
      </c>
      <c r="K5" s="64">
        <v>73</v>
      </c>
      <c r="L5" s="35" t="s">
        <v>323</v>
      </c>
      <c r="M5" s="64">
        <v>4</v>
      </c>
      <c r="N5" s="35" t="s">
        <v>215</v>
      </c>
      <c r="O5" s="64"/>
      <c r="P5" s="35" t="s">
        <v>324</v>
      </c>
      <c r="Q5" s="64">
        <v>10</v>
      </c>
      <c r="R5" s="35" t="s">
        <v>448</v>
      </c>
      <c r="S5" s="64"/>
      <c r="T5" s="35" t="s">
        <v>429</v>
      </c>
      <c r="U5" s="64">
        <v>10</v>
      </c>
      <c r="V5" s="35" t="s">
        <v>331</v>
      </c>
      <c r="W5" s="64"/>
      <c r="X5" s="35" t="s">
        <v>326</v>
      </c>
      <c r="Y5" s="64">
        <v>6</v>
      </c>
      <c r="Z5" s="36"/>
      <c r="AA5" s="64"/>
      <c r="AB5" s="35"/>
      <c r="AC5" s="64"/>
      <c r="AD5" s="65"/>
      <c r="AE5" s="66"/>
      <c r="AF5" s="58"/>
      <c r="AH5" s="15">
        <v>2011.01</v>
      </c>
    </row>
    <row r="6" spans="1:34" ht="15.75" customHeight="1">
      <c r="A6" s="67"/>
      <c r="B6" s="35"/>
      <c r="C6" s="64"/>
      <c r="D6" s="35"/>
      <c r="E6" s="64"/>
      <c r="F6" s="35"/>
      <c r="G6" s="64"/>
      <c r="H6" s="35"/>
      <c r="I6" s="64"/>
      <c r="J6" s="35" t="s">
        <v>315</v>
      </c>
      <c r="K6" s="64">
        <v>24</v>
      </c>
      <c r="L6" s="35"/>
      <c r="M6" s="64"/>
      <c r="N6" s="35"/>
      <c r="O6" s="64"/>
      <c r="P6" s="35" t="s">
        <v>327</v>
      </c>
      <c r="Q6" s="64">
        <v>9</v>
      </c>
      <c r="R6" s="35" t="s">
        <v>328</v>
      </c>
      <c r="S6" s="64"/>
      <c r="T6" s="36"/>
      <c r="U6" s="64"/>
      <c r="V6" s="35" t="s">
        <v>185</v>
      </c>
      <c r="W6" s="64"/>
      <c r="X6" s="35"/>
      <c r="Y6" s="64"/>
      <c r="Z6" s="36"/>
      <c r="AA6" s="64"/>
      <c r="AB6" s="35"/>
      <c r="AC6" s="64"/>
      <c r="AD6" s="65"/>
      <c r="AE6" s="68"/>
      <c r="AF6" s="58"/>
      <c r="AH6" s="15">
        <v>2011.02</v>
      </c>
    </row>
    <row r="7" spans="1:34" ht="15.75" customHeight="1">
      <c r="A7" s="69"/>
      <c r="B7" s="35"/>
      <c r="C7" s="64"/>
      <c r="D7" s="35"/>
      <c r="E7" s="64"/>
      <c r="F7" s="35"/>
      <c r="G7" s="64"/>
      <c r="H7" s="35"/>
      <c r="I7" s="64"/>
      <c r="J7" s="35" t="s">
        <v>329</v>
      </c>
      <c r="K7" s="64">
        <v>3</v>
      </c>
      <c r="L7" s="35"/>
      <c r="M7" s="64"/>
      <c r="N7" s="35"/>
      <c r="O7" s="64"/>
      <c r="P7" s="35"/>
      <c r="Q7" s="64"/>
      <c r="R7" s="35" t="s">
        <v>330</v>
      </c>
      <c r="S7" s="64">
        <v>4</v>
      </c>
      <c r="T7" s="35"/>
      <c r="U7" s="64"/>
      <c r="V7" s="35" t="s">
        <v>186</v>
      </c>
      <c r="W7" s="64"/>
      <c r="X7" s="35"/>
      <c r="Y7" s="64"/>
      <c r="Z7" s="35"/>
      <c r="AA7" s="64"/>
      <c r="AB7" s="35"/>
      <c r="AC7" s="64"/>
      <c r="AD7" s="65"/>
      <c r="AE7" s="70"/>
      <c r="AF7" s="58"/>
      <c r="AH7" s="15">
        <v>2011.03</v>
      </c>
    </row>
    <row r="8" spans="1:34" ht="15.75" customHeight="1">
      <c r="A8" s="71" t="s">
        <v>19</v>
      </c>
      <c r="B8" s="35"/>
      <c r="C8" s="64"/>
      <c r="D8" s="35"/>
      <c r="E8" s="64"/>
      <c r="F8" s="35"/>
      <c r="G8" s="64"/>
      <c r="H8" s="35"/>
      <c r="I8" s="64"/>
      <c r="J8" s="35"/>
      <c r="K8" s="64"/>
      <c r="L8" s="35"/>
      <c r="M8" s="64"/>
      <c r="N8" s="35"/>
      <c r="O8" s="64"/>
      <c r="P8" s="35"/>
      <c r="Q8" s="64"/>
      <c r="R8" s="35" t="s">
        <v>332</v>
      </c>
      <c r="S8" s="64">
        <v>11</v>
      </c>
      <c r="T8" s="35"/>
      <c r="U8" s="64"/>
      <c r="V8" s="35" t="s">
        <v>187</v>
      </c>
      <c r="W8" s="64">
        <v>8</v>
      </c>
      <c r="X8" s="35"/>
      <c r="Y8" s="64"/>
      <c r="Z8" s="36"/>
      <c r="AA8" s="64"/>
      <c r="AB8" s="35"/>
      <c r="AC8" s="64"/>
      <c r="AD8" s="65"/>
      <c r="AE8" s="72" t="s">
        <v>19</v>
      </c>
      <c r="AF8" s="58"/>
      <c r="AH8" s="15">
        <v>2011.04</v>
      </c>
    </row>
    <row r="9" spans="1:34" ht="15.75" customHeight="1">
      <c r="A9" s="73" t="s">
        <v>22</v>
      </c>
      <c r="B9" s="35"/>
      <c r="C9" s="64"/>
      <c r="D9" s="35"/>
      <c r="E9" s="64"/>
      <c r="F9" s="35"/>
      <c r="G9" s="64"/>
      <c r="H9" s="35"/>
      <c r="I9" s="64"/>
      <c r="J9" s="35"/>
      <c r="K9" s="64"/>
      <c r="L9" s="35"/>
      <c r="M9" s="64"/>
      <c r="N9" s="35"/>
      <c r="O9" s="64"/>
      <c r="P9" s="35"/>
      <c r="Q9" s="64"/>
      <c r="R9" s="35" t="s">
        <v>333</v>
      </c>
      <c r="S9" s="64"/>
      <c r="T9" s="35"/>
      <c r="U9" s="64"/>
      <c r="V9" s="35" t="s">
        <v>188</v>
      </c>
      <c r="W9" s="64"/>
      <c r="X9" s="35"/>
      <c r="Y9" s="64"/>
      <c r="Z9" s="36"/>
      <c r="AA9" s="64"/>
      <c r="AB9" s="35"/>
      <c r="AC9" s="64"/>
      <c r="AD9" s="65"/>
      <c r="AE9" s="74" t="s">
        <v>22</v>
      </c>
      <c r="AF9" s="58"/>
      <c r="AH9" s="15">
        <v>2011.05</v>
      </c>
    </row>
    <row r="10" spans="1:34" ht="15.75" customHeight="1">
      <c r="A10" s="73" t="s">
        <v>24</v>
      </c>
      <c r="B10" s="35"/>
      <c r="C10" s="64"/>
      <c r="D10" s="35"/>
      <c r="E10" s="64"/>
      <c r="F10" s="35"/>
      <c r="G10" s="64"/>
      <c r="H10" s="35"/>
      <c r="I10" s="64"/>
      <c r="J10" s="35"/>
      <c r="K10" s="64"/>
      <c r="L10" s="35"/>
      <c r="M10" s="64"/>
      <c r="N10" s="35"/>
      <c r="O10" s="64"/>
      <c r="P10" s="35"/>
      <c r="Q10" s="64"/>
      <c r="R10" s="35" t="s">
        <v>334</v>
      </c>
      <c r="S10" s="64">
        <v>5</v>
      </c>
      <c r="T10" s="35"/>
      <c r="U10" s="64"/>
      <c r="V10" s="35" t="s">
        <v>189</v>
      </c>
      <c r="W10" s="64">
        <v>25</v>
      </c>
      <c r="X10" s="35"/>
      <c r="Y10" s="64"/>
      <c r="Z10" s="36"/>
      <c r="AA10" s="64"/>
      <c r="AB10" s="35"/>
      <c r="AC10" s="64"/>
      <c r="AD10" s="65"/>
      <c r="AE10" s="74" t="s">
        <v>24</v>
      </c>
      <c r="AF10" s="58"/>
      <c r="AH10" s="15">
        <v>2011.06</v>
      </c>
    </row>
    <row r="11" spans="1:34" ht="15.75" customHeight="1">
      <c r="A11" s="73" t="s">
        <v>19</v>
      </c>
      <c r="B11" s="35"/>
      <c r="C11" s="64"/>
      <c r="D11" s="35"/>
      <c r="E11" s="64"/>
      <c r="F11" s="35"/>
      <c r="G11" s="64"/>
      <c r="H11" s="35"/>
      <c r="I11" s="64"/>
      <c r="J11" s="35"/>
      <c r="K11" s="64"/>
      <c r="L11" s="35"/>
      <c r="M11" s="64"/>
      <c r="N11" s="35"/>
      <c r="O11" s="64"/>
      <c r="P11" s="35"/>
      <c r="Q11" s="64"/>
      <c r="R11" s="35" t="s">
        <v>338</v>
      </c>
      <c r="S11" s="64"/>
      <c r="T11" s="35"/>
      <c r="U11" s="64"/>
      <c r="V11" s="35" t="s">
        <v>450</v>
      </c>
      <c r="W11" s="64"/>
      <c r="X11" s="35"/>
      <c r="Y11" s="64"/>
      <c r="Z11" s="36"/>
      <c r="AA11" s="64"/>
      <c r="AB11" s="35"/>
      <c r="AC11" s="64"/>
      <c r="AD11" s="65"/>
      <c r="AE11" s="74" t="s">
        <v>19</v>
      </c>
      <c r="AF11" s="58"/>
      <c r="AH11" s="15">
        <v>2011.07</v>
      </c>
    </row>
    <row r="12" spans="1:34" ht="15.75" customHeight="1">
      <c r="A12" s="71" t="s">
        <v>26</v>
      </c>
      <c r="B12" s="35"/>
      <c r="C12" s="64"/>
      <c r="D12" s="35"/>
      <c r="E12" s="64"/>
      <c r="F12" s="35"/>
      <c r="G12" s="64"/>
      <c r="H12" s="35"/>
      <c r="I12" s="64"/>
      <c r="J12" s="35"/>
      <c r="K12" s="64"/>
      <c r="L12" s="35"/>
      <c r="M12" s="64"/>
      <c r="N12" s="35"/>
      <c r="O12" s="64"/>
      <c r="P12" s="35"/>
      <c r="Q12" s="64"/>
      <c r="R12" s="36"/>
      <c r="S12" s="64"/>
      <c r="T12" s="35"/>
      <c r="U12" s="64"/>
      <c r="V12" s="38" t="s">
        <v>190</v>
      </c>
      <c r="W12" s="64"/>
      <c r="X12" s="35"/>
      <c r="Y12" s="64"/>
      <c r="Z12" s="36"/>
      <c r="AA12" s="64"/>
      <c r="AB12" s="35"/>
      <c r="AC12" s="64"/>
      <c r="AD12" s="65"/>
      <c r="AE12" s="72" t="s">
        <v>26</v>
      </c>
      <c r="AF12" s="58"/>
      <c r="AH12" s="15">
        <v>2011.08</v>
      </c>
    </row>
    <row r="13" spans="1:34" ht="15.75" customHeight="1">
      <c r="A13" s="71"/>
      <c r="B13" s="35"/>
      <c r="C13" s="64"/>
      <c r="D13" s="35"/>
      <c r="E13" s="64"/>
      <c r="F13" s="35"/>
      <c r="G13" s="64"/>
      <c r="H13" s="35"/>
      <c r="I13" s="64"/>
      <c r="J13" s="35"/>
      <c r="K13" s="64"/>
      <c r="L13" s="35"/>
      <c r="M13" s="64"/>
      <c r="N13" s="35"/>
      <c r="O13" s="64"/>
      <c r="P13" s="35"/>
      <c r="Q13" s="64"/>
      <c r="R13" s="35"/>
      <c r="S13" s="64"/>
      <c r="T13" s="35"/>
      <c r="U13" s="64"/>
      <c r="V13" s="35" t="s">
        <v>114</v>
      </c>
      <c r="W13" s="64"/>
      <c r="X13" s="35"/>
      <c r="Y13" s="64"/>
      <c r="Z13" s="36"/>
      <c r="AA13" s="64"/>
      <c r="AB13" s="35"/>
      <c r="AC13" s="64"/>
      <c r="AD13" s="65"/>
      <c r="AE13" s="72"/>
      <c r="AF13" s="58"/>
      <c r="AH13" s="15">
        <v>2011.09</v>
      </c>
    </row>
    <row r="14" spans="1:34" ht="15.75" customHeight="1">
      <c r="A14" s="71" t="s">
        <v>29</v>
      </c>
      <c r="B14" s="35"/>
      <c r="C14" s="64"/>
      <c r="D14" s="35"/>
      <c r="E14" s="64"/>
      <c r="F14" s="35"/>
      <c r="G14" s="64"/>
      <c r="H14" s="35"/>
      <c r="I14" s="64"/>
      <c r="J14" s="35"/>
      <c r="K14" s="64"/>
      <c r="L14" s="35"/>
      <c r="M14" s="64"/>
      <c r="N14" s="35"/>
      <c r="O14" s="64"/>
      <c r="P14" s="35"/>
      <c r="Q14" s="64"/>
      <c r="R14" s="36"/>
      <c r="S14" s="64"/>
      <c r="T14" s="35"/>
      <c r="U14" s="64"/>
      <c r="V14" s="36" t="s">
        <v>287</v>
      </c>
      <c r="W14" s="64"/>
      <c r="X14" s="35"/>
      <c r="Y14" s="64"/>
      <c r="Z14" s="36"/>
      <c r="AA14" s="64"/>
      <c r="AB14" s="35"/>
      <c r="AC14" s="64"/>
      <c r="AD14" s="65"/>
      <c r="AE14" s="72" t="s">
        <v>29</v>
      </c>
      <c r="AF14" s="58"/>
      <c r="AH14" s="15">
        <v>2011.11</v>
      </c>
    </row>
    <row r="15" spans="1:34" ht="15.75" customHeight="1">
      <c r="A15" s="71" t="s">
        <v>31</v>
      </c>
      <c r="B15" s="35"/>
      <c r="C15" s="64"/>
      <c r="D15" s="35"/>
      <c r="E15" s="64"/>
      <c r="F15" s="35"/>
      <c r="G15" s="64"/>
      <c r="H15" s="35"/>
      <c r="I15" s="64"/>
      <c r="J15" s="35"/>
      <c r="K15" s="64"/>
      <c r="L15" s="35"/>
      <c r="M15" s="64"/>
      <c r="N15" s="35"/>
      <c r="O15" s="64"/>
      <c r="P15" s="35"/>
      <c r="Q15" s="64"/>
      <c r="R15" s="35"/>
      <c r="S15" s="64"/>
      <c r="T15" s="35"/>
      <c r="U15" s="64"/>
      <c r="V15" s="35" t="s">
        <v>34</v>
      </c>
      <c r="W15" s="64"/>
      <c r="X15" s="35"/>
      <c r="Y15" s="64"/>
      <c r="Z15" s="36"/>
      <c r="AA15" s="64"/>
      <c r="AB15" s="35"/>
      <c r="AC15" s="64"/>
      <c r="AD15" s="65"/>
      <c r="AE15" s="72" t="s">
        <v>31</v>
      </c>
      <c r="AF15" s="58"/>
      <c r="AH15" s="15">
        <v>2011.12</v>
      </c>
    </row>
    <row r="16" spans="1:34" ht="15.75" customHeight="1">
      <c r="A16" s="71" t="s">
        <v>33</v>
      </c>
      <c r="B16" s="35"/>
      <c r="C16" s="64"/>
      <c r="D16" s="35"/>
      <c r="E16" s="64"/>
      <c r="F16" s="35"/>
      <c r="G16" s="64"/>
      <c r="H16" s="35"/>
      <c r="I16" s="64"/>
      <c r="J16" s="35"/>
      <c r="K16" s="64"/>
      <c r="L16" s="35"/>
      <c r="M16" s="64"/>
      <c r="N16" s="35"/>
      <c r="O16" s="64"/>
      <c r="P16" s="35"/>
      <c r="Q16" s="64"/>
      <c r="R16" s="35"/>
      <c r="S16" s="64"/>
      <c r="T16" s="35"/>
      <c r="U16" s="64"/>
      <c r="V16" s="35" t="s">
        <v>504</v>
      </c>
      <c r="W16" s="64"/>
      <c r="X16" s="35"/>
      <c r="Y16" s="64"/>
      <c r="Z16" s="36"/>
      <c r="AA16" s="64"/>
      <c r="AB16" s="35"/>
      <c r="AC16" s="64"/>
      <c r="AD16" s="65"/>
      <c r="AE16" s="72" t="s">
        <v>33</v>
      </c>
      <c r="AF16" s="58"/>
    </row>
    <row r="17" spans="1:33" ht="15.75" customHeight="1">
      <c r="A17" s="71"/>
      <c r="B17" s="35"/>
      <c r="C17" s="64"/>
      <c r="D17" s="35"/>
      <c r="E17" s="64"/>
      <c r="F17" s="35"/>
      <c r="G17" s="64"/>
      <c r="H17" s="35"/>
      <c r="I17" s="64"/>
      <c r="J17" s="35"/>
      <c r="K17" s="64"/>
      <c r="L17" s="35"/>
      <c r="M17" s="64"/>
      <c r="N17" s="35"/>
      <c r="O17" s="64"/>
      <c r="P17" s="35"/>
      <c r="Q17" s="64"/>
      <c r="R17" s="35"/>
      <c r="S17" s="64"/>
      <c r="T17" s="35"/>
      <c r="U17" s="64"/>
      <c r="V17" s="35"/>
      <c r="W17" s="64"/>
      <c r="X17" s="35"/>
      <c r="Y17" s="64"/>
      <c r="Z17" s="36"/>
      <c r="AA17" s="64"/>
      <c r="AB17" s="35"/>
      <c r="AC17" s="64"/>
      <c r="AD17" s="65"/>
      <c r="AE17" s="72"/>
      <c r="AF17" s="58"/>
    </row>
    <row r="18" spans="1:33" ht="15.75" customHeight="1">
      <c r="A18" s="71"/>
      <c r="B18" s="35"/>
      <c r="C18" s="64"/>
      <c r="D18" s="35"/>
      <c r="E18" s="64"/>
      <c r="F18" s="35"/>
      <c r="G18" s="64"/>
      <c r="H18" s="35"/>
      <c r="I18" s="64"/>
      <c r="J18" s="35"/>
      <c r="K18" s="64"/>
      <c r="L18" s="35"/>
      <c r="M18" s="64"/>
      <c r="N18" s="35"/>
      <c r="O18" s="64"/>
      <c r="P18" s="35"/>
      <c r="Q18" s="64"/>
      <c r="R18" s="35"/>
      <c r="S18" s="64"/>
      <c r="T18" s="35"/>
      <c r="U18" s="64"/>
      <c r="V18" s="35"/>
      <c r="W18" s="64"/>
      <c r="X18" s="35"/>
      <c r="Y18" s="64"/>
      <c r="Z18" s="36"/>
      <c r="AA18" s="64"/>
      <c r="AB18" s="35"/>
      <c r="AC18" s="64"/>
      <c r="AD18" s="65"/>
      <c r="AE18" s="72"/>
      <c r="AF18" s="58"/>
    </row>
    <row r="19" spans="1:33" ht="15.75" customHeight="1">
      <c r="A19" s="75"/>
      <c r="B19" s="35"/>
      <c r="C19" s="64"/>
      <c r="D19" s="35"/>
      <c r="E19" s="64"/>
      <c r="F19" s="35"/>
      <c r="G19" s="64"/>
      <c r="H19" s="35"/>
      <c r="I19" s="64"/>
      <c r="J19" s="35"/>
      <c r="K19" s="64"/>
      <c r="L19" s="35"/>
      <c r="M19" s="64"/>
      <c r="N19" s="35"/>
      <c r="O19" s="64"/>
      <c r="P19" s="35"/>
      <c r="Q19" s="64"/>
      <c r="R19" s="35"/>
      <c r="S19" s="64"/>
      <c r="T19" s="35"/>
      <c r="U19" s="64"/>
      <c r="V19" s="35"/>
      <c r="W19" s="64"/>
      <c r="X19" s="35"/>
      <c r="Y19" s="64"/>
      <c r="Z19" s="36"/>
      <c r="AA19" s="64"/>
      <c r="AB19" s="35"/>
      <c r="AC19" s="64"/>
      <c r="AD19" s="65"/>
      <c r="AE19" s="76"/>
      <c r="AF19" s="58"/>
    </row>
    <row r="20" spans="1:33" ht="15.75" customHeight="1">
      <c r="A20" s="75"/>
      <c r="B20" s="35"/>
      <c r="C20" s="64"/>
      <c r="D20" s="35"/>
      <c r="E20" s="64"/>
      <c r="F20" s="35"/>
      <c r="G20" s="64"/>
      <c r="H20" s="35"/>
      <c r="I20" s="64"/>
      <c r="J20" s="35"/>
      <c r="K20" s="64"/>
      <c r="L20" s="35"/>
      <c r="M20" s="64"/>
      <c r="N20" s="35"/>
      <c r="O20" s="64"/>
      <c r="P20" s="35"/>
      <c r="Q20" s="64"/>
      <c r="R20" s="35"/>
      <c r="S20" s="64"/>
      <c r="T20" s="35"/>
      <c r="U20" s="64"/>
      <c r="V20" s="35"/>
      <c r="W20" s="64"/>
      <c r="X20" s="35"/>
      <c r="Y20" s="64"/>
      <c r="Z20" s="36"/>
      <c r="AA20" s="64"/>
      <c r="AB20" s="35"/>
      <c r="AC20" s="64"/>
      <c r="AD20" s="65"/>
      <c r="AE20" s="76"/>
      <c r="AF20" s="58"/>
    </row>
    <row r="21" spans="1:33" ht="15.75" customHeight="1">
      <c r="A21" s="75"/>
      <c r="B21" s="35"/>
      <c r="C21" s="64"/>
      <c r="D21" s="35"/>
      <c r="E21" s="64"/>
      <c r="F21" s="35"/>
      <c r="G21" s="64"/>
      <c r="H21" s="35"/>
      <c r="I21" s="64"/>
      <c r="J21" s="35"/>
      <c r="K21" s="64"/>
      <c r="L21" s="35"/>
      <c r="M21" s="64"/>
      <c r="N21" s="35"/>
      <c r="O21" s="64"/>
      <c r="P21" s="35"/>
      <c r="Q21" s="64"/>
      <c r="R21" s="35"/>
      <c r="S21" s="64"/>
      <c r="T21" s="35"/>
      <c r="U21" s="64"/>
      <c r="V21" s="58"/>
      <c r="W21" s="64"/>
      <c r="X21" s="35"/>
      <c r="Y21" s="64"/>
      <c r="Z21" s="36"/>
      <c r="AA21" s="39"/>
      <c r="AB21" s="36"/>
      <c r="AC21" s="64"/>
      <c r="AD21" s="40" t="s">
        <v>36</v>
      </c>
      <c r="AE21" s="76"/>
      <c r="AF21" s="58"/>
    </row>
    <row r="22" spans="1:33" ht="15.75" customHeight="1">
      <c r="A22" s="75"/>
      <c r="B22" s="35"/>
      <c r="C22" s="64"/>
      <c r="D22" s="35"/>
      <c r="E22" s="64"/>
      <c r="F22" s="35"/>
      <c r="G22" s="64"/>
      <c r="H22" s="35"/>
      <c r="I22" s="64"/>
      <c r="J22" s="35"/>
      <c r="K22" s="64"/>
      <c r="L22" s="35" t="s">
        <v>336</v>
      </c>
      <c r="M22" s="64"/>
      <c r="N22" s="35"/>
      <c r="O22" s="64"/>
      <c r="P22" s="35"/>
      <c r="Q22" s="64"/>
      <c r="R22" s="35"/>
      <c r="S22" s="64"/>
      <c r="T22" s="35"/>
      <c r="U22" s="64"/>
      <c r="V22" s="58"/>
      <c r="W22" s="64"/>
      <c r="X22" s="35"/>
      <c r="Y22" s="64"/>
      <c r="Z22" s="36"/>
      <c r="AA22" s="64"/>
      <c r="AB22" s="35"/>
      <c r="AC22" s="64"/>
      <c r="AD22" s="77">
        <v>251</v>
      </c>
      <c r="AE22" s="76"/>
      <c r="AF22" s="58">
        <v>0</v>
      </c>
      <c r="AG22" s="33" t="s">
        <v>473</v>
      </c>
    </row>
    <row r="23" spans="1:33" ht="15.75" customHeight="1">
      <c r="A23" s="75"/>
      <c r="B23" s="35"/>
      <c r="C23" s="64"/>
      <c r="D23" s="35"/>
      <c r="E23" s="64"/>
      <c r="F23" s="35"/>
      <c r="G23" s="64"/>
      <c r="H23" s="35"/>
      <c r="I23" s="64"/>
      <c r="J23" s="35"/>
      <c r="K23" s="64"/>
      <c r="L23" s="35" t="s">
        <v>335</v>
      </c>
      <c r="M23" s="64"/>
      <c r="N23" s="35"/>
      <c r="O23" s="64"/>
      <c r="P23" s="35"/>
      <c r="Q23" s="64"/>
      <c r="R23" s="35"/>
      <c r="S23" s="64"/>
      <c r="T23" s="35"/>
      <c r="U23" s="64"/>
      <c r="V23" s="35" t="s">
        <v>336</v>
      </c>
      <c r="W23" s="64"/>
      <c r="X23" s="35"/>
      <c r="Y23" s="64"/>
      <c r="Z23" s="36"/>
      <c r="AA23" s="64"/>
      <c r="AB23" s="35"/>
      <c r="AC23" s="64"/>
      <c r="AD23" s="40" t="s">
        <v>37</v>
      </c>
      <c r="AE23" s="76"/>
      <c r="AF23" s="58">
        <v>0</v>
      </c>
      <c r="AG23" s="33" t="s">
        <v>474</v>
      </c>
    </row>
    <row r="24" spans="1:33" ht="15.75" customHeight="1">
      <c r="A24" s="75"/>
      <c r="B24" s="35" t="s">
        <v>12</v>
      </c>
      <c r="C24" s="64"/>
      <c r="D24" s="35" t="s">
        <v>12</v>
      </c>
      <c r="E24" s="64"/>
      <c r="F24" s="35"/>
      <c r="G24" s="64"/>
      <c r="H24" s="35" t="s">
        <v>12</v>
      </c>
      <c r="I24" s="64"/>
      <c r="J24" s="35" t="s">
        <v>12</v>
      </c>
      <c r="K24" s="64"/>
      <c r="L24" s="35" t="s">
        <v>12</v>
      </c>
      <c r="M24" s="64"/>
      <c r="N24" s="35" t="s">
        <v>12</v>
      </c>
      <c r="O24" s="64">
        <v>1</v>
      </c>
      <c r="P24" s="35" t="s">
        <v>12</v>
      </c>
      <c r="Q24" s="64"/>
      <c r="R24" s="35" t="s">
        <v>12</v>
      </c>
      <c r="S24" s="64">
        <v>2</v>
      </c>
      <c r="T24" s="35" t="s">
        <v>12</v>
      </c>
      <c r="U24" s="64">
        <v>1</v>
      </c>
      <c r="V24" s="35" t="s">
        <v>12</v>
      </c>
      <c r="W24" s="64"/>
      <c r="X24" s="35"/>
      <c r="Y24" s="64"/>
      <c r="Z24" s="36" t="s">
        <v>12</v>
      </c>
      <c r="AA24" s="39">
        <v>19</v>
      </c>
      <c r="AB24" s="35" t="s">
        <v>12</v>
      </c>
      <c r="AC24" s="64">
        <v>3</v>
      </c>
      <c r="AD24" s="79">
        <f>IF(ISERROR(AD25/AD22),"",AD25/AD22)</f>
        <v>1.0239043824701195</v>
      </c>
      <c r="AE24" s="76"/>
      <c r="AF24" s="58">
        <v>0</v>
      </c>
      <c r="AG24" s="33" t="s">
        <v>475</v>
      </c>
    </row>
    <row r="25" spans="1:33" ht="15.75" customHeight="1">
      <c r="A25" s="80" t="s">
        <v>38</v>
      </c>
      <c r="B25" s="41" t="s">
        <v>39</v>
      </c>
      <c r="C25" s="81">
        <f>SUBTOTAL(9,C5:C24)</f>
        <v>0</v>
      </c>
      <c r="D25" s="41" t="s">
        <v>436</v>
      </c>
      <c r="E25" s="81">
        <f>SUBTOTAL(9,E5:E24)</f>
        <v>0</v>
      </c>
      <c r="F25" s="41" t="s">
        <v>40</v>
      </c>
      <c r="G25" s="81">
        <f>SUBTOTAL(9,G5:G24)</f>
        <v>39</v>
      </c>
      <c r="H25" s="41" t="s">
        <v>41</v>
      </c>
      <c r="I25" s="81">
        <f>SUBTOTAL(9,I5:I24)</f>
        <v>0</v>
      </c>
      <c r="J25" s="41" t="s">
        <v>42</v>
      </c>
      <c r="K25" s="81">
        <f>SUBTOTAL(9,K5:K24)</f>
        <v>100</v>
      </c>
      <c r="L25" s="41" t="s">
        <v>43</v>
      </c>
      <c r="M25" s="81">
        <f>SUBTOTAL(9,M5:M24)</f>
        <v>4</v>
      </c>
      <c r="N25" s="41" t="s">
        <v>44</v>
      </c>
      <c r="O25" s="81">
        <f>SUBTOTAL(9,O5:O24)</f>
        <v>1</v>
      </c>
      <c r="P25" s="41" t="s">
        <v>45</v>
      </c>
      <c r="Q25" s="81">
        <f>SUBTOTAL(9,Q5:Q24)</f>
        <v>19</v>
      </c>
      <c r="R25" s="41" t="s">
        <v>46</v>
      </c>
      <c r="S25" s="81">
        <f>SUBTOTAL(9,S5:S24)</f>
        <v>22</v>
      </c>
      <c r="T25" s="41" t="s">
        <v>47</v>
      </c>
      <c r="U25" s="81">
        <f>SUBTOTAL(9,U5:U24)</f>
        <v>11</v>
      </c>
      <c r="V25" s="41" t="s">
        <v>48</v>
      </c>
      <c r="W25" s="81">
        <f>SUBTOTAL(9,W5:W24)</f>
        <v>33</v>
      </c>
      <c r="X25" s="41" t="s">
        <v>278</v>
      </c>
      <c r="Y25" s="81">
        <f>SUBTOTAL(9,Y5:Y24)</f>
        <v>6</v>
      </c>
      <c r="Z25" s="41" t="s">
        <v>49</v>
      </c>
      <c r="AA25" s="81">
        <f>SUBTOTAL(9,AA5:AA24)</f>
        <v>19</v>
      </c>
      <c r="AB25" s="41" t="s">
        <v>50</v>
      </c>
      <c r="AC25" s="81">
        <f>SUBTOTAL(9,AC5:AC24)</f>
        <v>3</v>
      </c>
      <c r="AD25" s="82">
        <f>SUM(B25:AC25)</f>
        <v>257</v>
      </c>
      <c r="AE25" s="83" t="s">
        <v>38</v>
      </c>
      <c r="AF25" s="84">
        <f>SUM(AF21:AF24)</f>
        <v>0</v>
      </c>
    </row>
    <row r="26" spans="1:33" ht="15.75" customHeight="1">
      <c r="A26" s="75"/>
      <c r="B26" s="35"/>
      <c r="C26" s="64"/>
      <c r="D26" s="35"/>
      <c r="E26" s="64"/>
      <c r="F26" s="35"/>
      <c r="G26" s="64"/>
      <c r="H26" s="35"/>
      <c r="I26" s="64"/>
      <c r="J26" s="35"/>
      <c r="K26" s="64"/>
      <c r="L26" s="35"/>
      <c r="M26" s="64"/>
      <c r="N26" s="35"/>
      <c r="O26" s="64"/>
      <c r="P26" s="35"/>
      <c r="Q26" s="64"/>
      <c r="R26" s="35"/>
      <c r="S26" s="64"/>
      <c r="T26" s="35"/>
      <c r="U26" s="64"/>
      <c r="V26" s="35"/>
      <c r="W26" s="64"/>
      <c r="X26" s="35"/>
      <c r="Y26" s="64"/>
      <c r="Z26" s="36"/>
      <c r="AA26" s="64"/>
      <c r="AB26" s="35"/>
      <c r="AC26" s="64"/>
      <c r="AD26" s="65"/>
      <c r="AE26" s="76"/>
      <c r="AF26" s="58"/>
    </row>
    <row r="27" spans="1:33" s="8" customFormat="1" ht="15.75" customHeight="1">
      <c r="A27" s="71" t="s">
        <v>51</v>
      </c>
      <c r="B27" s="35"/>
      <c r="C27" s="64"/>
      <c r="D27" s="35"/>
      <c r="E27" s="64"/>
      <c r="F27" s="35" t="s">
        <v>18</v>
      </c>
      <c r="G27" s="64">
        <v>63</v>
      </c>
      <c r="H27" s="35"/>
      <c r="I27" s="64"/>
      <c r="J27" s="35" t="s">
        <v>315</v>
      </c>
      <c r="K27" s="64">
        <v>70</v>
      </c>
      <c r="L27" s="35" t="s">
        <v>323</v>
      </c>
      <c r="M27" s="64">
        <v>1</v>
      </c>
      <c r="N27" s="35"/>
      <c r="O27" s="64"/>
      <c r="P27" s="35" t="s">
        <v>324</v>
      </c>
      <c r="Q27" s="64">
        <v>47</v>
      </c>
      <c r="R27" s="35" t="s">
        <v>328</v>
      </c>
      <c r="S27" s="64">
        <v>5</v>
      </c>
      <c r="T27" s="35"/>
      <c r="U27" s="64"/>
      <c r="V27" s="35" t="s">
        <v>187</v>
      </c>
      <c r="W27" s="64">
        <v>10</v>
      </c>
      <c r="X27" s="35" t="s">
        <v>326</v>
      </c>
      <c r="Y27" s="64">
        <v>35</v>
      </c>
      <c r="Z27" s="36"/>
      <c r="AA27" s="64"/>
      <c r="AB27" s="35"/>
      <c r="AC27" s="64"/>
      <c r="AD27" s="65"/>
      <c r="AE27" s="72" t="s">
        <v>51</v>
      </c>
      <c r="AF27" s="84"/>
    </row>
    <row r="28" spans="1:33" ht="15.75" customHeight="1">
      <c r="A28" s="71" t="s">
        <v>52</v>
      </c>
      <c r="B28" s="35"/>
      <c r="C28" s="64"/>
      <c r="D28" s="35"/>
      <c r="E28" s="64"/>
      <c r="F28" s="35"/>
      <c r="G28" s="64"/>
      <c r="H28" s="35"/>
      <c r="I28" s="64"/>
      <c r="J28" s="35" t="s">
        <v>322</v>
      </c>
      <c r="K28" s="64">
        <v>68</v>
      </c>
      <c r="L28" s="35"/>
      <c r="M28" s="64"/>
      <c r="N28" s="35"/>
      <c r="O28" s="64"/>
      <c r="P28" s="35" t="s">
        <v>327</v>
      </c>
      <c r="Q28" s="64">
        <v>54</v>
      </c>
      <c r="R28" s="35" t="s">
        <v>332</v>
      </c>
      <c r="S28" s="64">
        <v>4</v>
      </c>
      <c r="T28" s="35"/>
      <c r="U28" s="64"/>
      <c r="V28" s="35" t="s">
        <v>189</v>
      </c>
      <c r="W28" s="64">
        <v>6</v>
      </c>
      <c r="X28" s="35"/>
      <c r="Y28" s="64"/>
      <c r="Z28" s="36"/>
      <c r="AA28" s="64"/>
      <c r="AB28" s="35"/>
      <c r="AC28" s="64"/>
      <c r="AD28" s="65"/>
      <c r="AE28" s="72" t="s">
        <v>52</v>
      </c>
      <c r="AF28" s="58"/>
    </row>
    <row r="29" spans="1:33" ht="15.75" customHeight="1">
      <c r="A29" s="71" t="s">
        <v>53</v>
      </c>
      <c r="B29" s="35"/>
      <c r="C29" s="64"/>
      <c r="D29" s="35"/>
      <c r="E29" s="64"/>
      <c r="F29" s="35"/>
      <c r="G29" s="64"/>
      <c r="H29" s="35"/>
      <c r="I29" s="64"/>
      <c r="J29" s="35" t="s">
        <v>329</v>
      </c>
      <c r="K29" s="64"/>
      <c r="L29" s="35"/>
      <c r="M29" s="64"/>
      <c r="N29" s="35"/>
      <c r="O29" s="64"/>
      <c r="P29" s="35"/>
      <c r="Q29" s="64"/>
      <c r="R29" s="35"/>
      <c r="S29" s="64"/>
      <c r="T29" s="35"/>
      <c r="U29" s="64"/>
      <c r="V29" s="35"/>
      <c r="W29" s="64"/>
      <c r="X29" s="35"/>
      <c r="Y29" s="64"/>
      <c r="Z29" s="36"/>
      <c r="AA29" s="64"/>
      <c r="AB29" s="35"/>
      <c r="AC29" s="64"/>
      <c r="AD29" s="40" t="s">
        <v>54</v>
      </c>
      <c r="AE29" s="72" t="s">
        <v>53</v>
      </c>
      <c r="AF29" s="58"/>
    </row>
    <row r="30" spans="1:33" ht="15.75" customHeight="1">
      <c r="A30" s="71" t="s">
        <v>55</v>
      </c>
      <c r="B30" s="35"/>
      <c r="C30" s="64"/>
      <c r="D30" s="35"/>
      <c r="E30" s="64"/>
      <c r="F30" s="35"/>
      <c r="G30" s="64"/>
      <c r="H30" s="35"/>
      <c r="I30" s="64"/>
      <c r="J30" s="35"/>
      <c r="K30" s="64"/>
      <c r="L30" s="35"/>
      <c r="M30" s="64"/>
      <c r="N30" s="35"/>
      <c r="O30" s="64"/>
      <c r="P30" s="35"/>
      <c r="Q30" s="64"/>
      <c r="R30" s="35"/>
      <c r="S30" s="64"/>
      <c r="T30" s="35"/>
      <c r="U30" s="64"/>
      <c r="V30" s="35"/>
      <c r="W30" s="64"/>
      <c r="X30" s="35"/>
      <c r="Y30" s="64"/>
      <c r="Z30" s="36"/>
      <c r="AA30" s="64"/>
      <c r="AB30" s="35"/>
      <c r="AC30" s="64"/>
      <c r="AD30" s="77">
        <v>436</v>
      </c>
      <c r="AE30" s="72" t="s">
        <v>55</v>
      </c>
      <c r="AF30" s="58"/>
    </row>
    <row r="31" spans="1:33" ht="15.75" customHeight="1">
      <c r="A31" s="71" t="s">
        <v>56</v>
      </c>
      <c r="B31" s="35"/>
      <c r="C31" s="64"/>
      <c r="D31" s="35"/>
      <c r="E31" s="64"/>
      <c r="F31" s="35"/>
      <c r="G31" s="64"/>
      <c r="H31" s="35"/>
      <c r="I31" s="64"/>
      <c r="J31" s="35"/>
      <c r="K31" s="64"/>
      <c r="L31" s="35"/>
      <c r="M31" s="64"/>
      <c r="N31" s="35" t="s">
        <v>492</v>
      </c>
      <c r="O31" s="64">
        <v>5</v>
      </c>
      <c r="P31" s="35"/>
      <c r="Q31" s="64"/>
      <c r="R31" s="35"/>
      <c r="S31" s="64"/>
      <c r="T31" s="35"/>
      <c r="U31" s="64"/>
      <c r="V31" s="35" t="s">
        <v>337</v>
      </c>
      <c r="W31" s="64"/>
      <c r="X31" s="35"/>
      <c r="Y31" s="64"/>
      <c r="Z31" s="36"/>
      <c r="AA31" s="64"/>
      <c r="AB31" s="35"/>
      <c r="AC31" s="64"/>
      <c r="AD31" s="40" t="s">
        <v>57</v>
      </c>
      <c r="AE31" s="72" t="s">
        <v>56</v>
      </c>
      <c r="AF31" s="58"/>
    </row>
    <row r="32" spans="1:33" ht="15.75" customHeight="1">
      <c r="A32" s="75"/>
      <c r="B32" s="35" t="s">
        <v>12</v>
      </c>
      <c r="C32" s="64"/>
      <c r="D32" s="35" t="s">
        <v>12</v>
      </c>
      <c r="E32" s="64"/>
      <c r="F32" s="35"/>
      <c r="G32" s="64"/>
      <c r="H32" s="35" t="s">
        <v>12</v>
      </c>
      <c r="I32" s="64"/>
      <c r="J32" s="35"/>
      <c r="K32" s="64"/>
      <c r="L32" s="35"/>
      <c r="M32" s="64"/>
      <c r="N32" s="35" t="s">
        <v>12</v>
      </c>
      <c r="O32" s="64"/>
      <c r="P32" s="35"/>
      <c r="Q32" s="64"/>
      <c r="R32" s="35" t="s">
        <v>12</v>
      </c>
      <c r="S32" s="64"/>
      <c r="T32" s="35" t="s">
        <v>12</v>
      </c>
      <c r="U32" s="64"/>
      <c r="V32" s="35" t="s">
        <v>12</v>
      </c>
      <c r="W32" s="64"/>
      <c r="X32" s="35"/>
      <c r="Y32" s="64"/>
      <c r="Z32" s="36" t="s">
        <v>12</v>
      </c>
      <c r="AA32" s="64">
        <v>24</v>
      </c>
      <c r="AB32" s="35" t="s">
        <v>12</v>
      </c>
      <c r="AC32" s="64">
        <v>6</v>
      </c>
      <c r="AD32" s="79">
        <f>IF(ISERROR(AD33/AD30),"",AD33/AD30)</f>
        <v>0.91284403669724767</v>
      </c>
      <c r="AE32" s="76"/>
      <c r="AF32" s="58"/>
    </row>
    <row r="33" spans="1:32" ht="15.75" customHeight="1">
      <c r="A33" s="80" t="s">
        <v>58</v>
      </c>
      <c r="B33" s="41" t="s">
        <v>39</v>
      </c>
      <c r="C33" s="81">
        <f>SUBTOTAL(9,C26:C32)</f>
        <v>0</v>
      </c>
      <c r="D33" s="41" t="s">
        <v>436</v>
      </c>
      <c r="E33" s="81">
        <f>SUBTOTAL(9,E26:E32)</f>
        <v>0</v>
      </c>
      <c r="F33" s="41" t="s">
        <v>40</v>
      </c>
      <c r="G33" s="81">
        <f>SUBTOTAL(9,G26:G32)</f>
        <v>63</v>
      </c>
      <c r="H33" s="41" t="s">
        <v>41</v>
      </c>
      <c r="I33" s="81">
        <f>SUBTOTAL(9,I26:I32)</f>
        <v>0</v>
      </c>
      <c r="J33" s="41" t="s">
        <v>42</v>
      </c>
      <c r="K33" s="81">
        <f>SUBTOTAL(9,K26:K32)</f>
        <v>138</v>
      </c>
      <c r="L33" s="41" t="s">
        <v>43</v>
      </c>
      <c r="M33" s="81">
        <f>SUBTOTAL(9,M26:M32)</f>
        <v>1</v>
      </c>
      <c r="N33" s="41" t="s">
        <v>44</v>
      </c>
      <c r="O33" s="81">
        <f>SUBTOTAL(9,O26:O32)</f>
        <v>5</v>
      </c>
      <c r="P33" s="41" t="s">
        <v>45</v>
      </c>
      <c r="Q33" s="81">
        <f>SUBTOTAL(9,Q26:Q32)</f>
        <v>101</v>
      </c>
      <c r="R33" s="41" t="s">
        <v>46</v>
      </c>
      <c r="S33" s="81">
        <f>SUBTOTAL(9,S26:S32)</f>
        <v>9</v>
      </c>
      <c r="T33" s="41" t="s">
        <v>47</v>
      </c>
      <c r="U33" s="81">
        <f>SUBTOTAL(9,U26:U32)</f>
        <v>0</v>
      </c>
      <c r="V33" s="41" t="s">
        <v>48</v>
      </c>
      <c r="W33" s="81">
        <f>SUBTOTAL(9,W26:W32)</f>
        <v>16</v>
      </c>
      <c r="X33" s="41" t="s">
        <v>278</v>
      </c>
      <c r="Y33" s="81">
        <f>SUBTOTAL(9,Y26:Y32)</f>
        <v>35</v>
      </c>
      <c r="Z33" s="41" t="s">
        <v>49</v>
      </c>
      <c r="AA33" s="81">
        <f>SUBTOTAL(9,AA26:AA32)</f>
        <v>24</v>
      </c>
      <c r="AB33" s="41" t="s">
        <v>50</v>
      </c>
      <c r="AC33" s="81">
        <f>SUBTOTAL(9,AC26:AC32)</f>
        <v>6</v>
      </c>
      <c r="AD33" s="82">
        <f>SUM(B33:AC33)</f>
        <v>398</v>
      </c>
      <c r="AE33" s="83" t="s">
        <v>58</v>
      </c>
      <c r="AF33" s="58"/>
    </row>
    <row r="34" spans="1:32" ht="15.75" customHeight="1">
      <c r="A34" s="85"/>
      <c r="B34" s="35"/>
      <c r="C34" s="64"/>
      <c r="D34" s="35"/>
      <c r="E34" s="64"/>
      <c r="F34" s="35"/>
      <c r="G34" s="64"/>
      <c r="H34" s="35"/>
      <c r="I34" s="64"/>
      <c r="J34" s="35"/>
      <c r="K34" s="64"/>
      <c r="L34" s="35"/>
      <c r="M34" s="64"/>
      <c r="N34" s="35"/>
      <c r="O34" s="64"/>
      <c r="P34" s="35"/>
      <c r="Q34" s="64"/>
      <c r="R34" s="35"/>
      <c r="S34" s="64"/>
      <c r="T34" s="35"/>
      <c r="U34" s="64"/>
      <c r="V34" s="35"/>
      <c r="W34" s="64"/>
      <c r="X34" s="35"/>
      <c r="Y34" s="64"/>
      <c r="Z34" s="36"/>
      <c r="AA34" s="64"/>
      <c r="AB34" s="35"/>
      <c r="AC34" s="64"/>
      <c r="AD34" s="40" t="s">
        <v>59</v>
      </c>
      <c r="AE34" s="86"/>
      <c r="AF34" s="58"/>
    </row>
    <row r="35" spans="1:32" s="8" customFormat="1" ht="15.75" customHeight="1">
      <c r="A35" s="71" t="s">
        <v>60</v>
      </c>
      <c r="B35" s="35"/>
      <c r="C35" s="64"/>
      <c r="D35" s="35"/>
      <c r="E35" s="64"/>
      <c r="F35" s="35" t="s">
        <v>18</v>
      </c>
      <c r="G35" s="64">
        <v>14</v>
      </c>
      <c r="H35" s="35"/>
      <c r="I35" s="64"/>
      <c r="J35" s="35" t="s">
        <v>315</v>
      </c>
      <c r="K35" s="64">
        <v>13</v>
      </c>
      <c r="L35" s="35"/>
      <c r="M35" s="64"/>
      <c r="N35" s="35"/>
      <c r="O35" s="64"/>
      <c r="P35" s="35" t="s">
        <v>324</v>
      </c>
      <c r="Q35" s="64"/>
      <c r="R35" s="35" t="s">
        <v>338</v>
      </c>
      <c r="S35" s="64">
        <v>3</v>
      </c>
      <c r="T35" s="35"/>
      <c r="U35" s="64"/>
      <c r="V35" s="35" t="s">
        <v>186</v>
      </c>
      <c r="W35" s="64">
        <v>4</v>
      </c>
      <c r="X35" s="35"/>
      <c r="Y35" s="64"/>
      <c r="Z35" s="36"/>
      <c r="AA35" s="64"/>
      <c r="AB35" s="42" t="s">
        <v>94</v>
      </c>
      <c r="AC35" s="64">
        <v>3</v>
      </c>
      <c r="AD35" s="77">
        <v>26</v>
      </c>
      <c r="AE35" s="72" t="s">
        <v>60</v>
      </c>
      <c r="AF35" s="84"/>
    </row>
    <row r="36" spans="1:32" s="8" customFormat="1" ht="15.75" customHeight="1">
      <c r="A36" s="71" t="s">
        <v>62</v>
      </c>
      <c r="B36" s="35"/>
      <c r="C36" s="64"/>
      <c r="D36" s="35"/>
      <c r="E36" s="64"/>
      <c r="F36" s="35"/>
      <c r="G36" s="64"/>
      <c r="H36" s="35"/>
      <c r="I36" s="64"/>
      <c r="J36" s="35"/>
      <c r="K36" s="64"/>
      <c r="L36" s="35"/>
      <c r="M36" s="64"/>
      <c r="N36" s="35"/>
      <c r="O36" s="64"/>
      <c r="P36" s="35" t="s">
        <v>339</v>
      </c>
      <c r="Q36" s="64">
        <v>1</v>
      </c>
      <c r="R36" s="35"/>
      <c r="S36" s="64"/>
      <c r="T36" s="35"/>
      <c r="U36" s="64"/>
      <c r="V36" s="35" t="s">
        <v>189</v>
      </c>
      <c r="W36" s="64"/>
      <c r="X36" s="35"/>
      <c r="Y36" s="64"/>
      <c r="Z36" s="36"/>
      <c r="AA36" s="64"/>
      <c r="AB36" s="35" t="s">
        <v>472</v>
      </c>
      <c r="AC36" s="64">
        <v>2</v>
      </c>
      <c r="AD36" s="40" t="s">
        <v>61</v>
      </c>
      <c r="AE36" s="72" t="s">
        <v>62</v>
      </c>
      <c r="AF36" s="84"/>
    </row>
    <row r="37" spans="1:32" ht="15.75" customHeight="1">
      <c r="A37" s="71" t="s">
        <v>63</v>
      </c>
      <c r="B37" s="35"/>
      <c r="C37" s="64"/>
      <c r="D37" s="35"/>
      <c r="E37" s="64"/>
      <c r="F37" s="35"/>
      <c r="G37" s="64"/>
      <c r="H37" s="35"/>
      <c r="I37" s="64"/>
      <c r="J37" s="35"/>
      <c r="K37" s="64"/>
      <c r="L37" s="35"/>
      <c r="M37" s="64"/>
      <c r="N37" s="35"/>
      <c r="O37" s="64"/>
      <c r="P37" s="35"/>
      <c r="Q37" s="64"/>
      <c r="R37" s="35"/>
      <c r="S37" s="64"/>
      <c r="T37" s="35"/>
      <c r="U37" s="64"/>
      <c r="V37" s="35"/>
      <c r="W37" s="64"/>
      <c r="X37" s="35"/>
      <c r="Y37" s="64"/>
      <c r="Z37" s="36" t="s">
        <v>12</v>
      </c>
      <c r="AA37" s="64">
        <v>4</v>
      </c>
      <c r="AB37" s="35" t="s">
        <v>12</v>
      </c>
      <c r="AC37" s="64"/>
      <c r="AD37" s="79">
        <f>IF(ISERROR(AD38/AD35),"",AD38/AD35)</f>
        <v>1.6923076923076923</v>
      </c>
      <c r="AE37" s="72" t="s">
        <v>63</v>
      </c>
      <c r="AF37" s="58"/>
    </row>
    <row r="38" spans="1:32" ht="15.75" customHeight="1">
      <c r="A38" s="80" t="s">
        <v>64</v>
      </c>
      <c r="B38" s="41" t="s">
        <v>39</v>
      </c>
      <c r="C38" s="81">
        <f>SUBTOTAL(9,C35:C37)</f>
        <v>0</v>
      </c>
      <c r="D38" s="41" t="s">
        <v>436</v>
      </c>
      <c r="E38" s="81">
        <f>SUBTOTAL(9,E35:E37)</f>
        <v>0</v>
      </c>
      <c r="F38" s="41" t="s">
        <v>40</v>
      </c>
      <c r="G38" s="81">
        <f>SUBTOTAL(9,G35:G37)</f>
        <v>14</v>
      </c>
      <c r="H38" s="41" t="s">
        <v>41</v>
      </c>
      <c r="I38" s="81">
        <f>SUBTOTAL(9,I35:I37)</f>
        <v>0</v>
      </c>
      <c r="J38" s="41" t="s">
        <v>42</v>
      </c>
      <c r="K38" s="81">
        <f>SUBTOTAL(9,K35:K37)</f>
        <v>13</v>
      </c>
      <c r="L38" s="41" t="s">
        <v>43</v>
      </c>
      <c r="M38" s="81">
        <f>SUBTOTAL(9,M35:M37)</f>
        <v>0</v>
      </c>
      <c r="N38" s="41" t="s">
        <v>44</v>
      </c>
      <c r="O38" s="81">
        <f>SUBTOTAL(9,O35:O37)</f>
        <v>0</v>
      </c>
      <c r="P38" s="41" t="s">
        <v>45</v>
      </c>
      <c r="Q38" s="81">
        <f>SUBTOTAL(9,Q35:Q37)</f>
        <v>1</v>
      </c>
      <c r="R38" s="41" t="s">
        <v>46</v>
      </c>
      <c r="S38" s="81">
        <f>SUBTOTAL(9,S35:S37)</f>
        <v>3</v>
      </c>
      <c r="T38" s="41" t="s">
        <v>47</v>
      </c>
      <c r="U38" s="81">
        <f>SUBTOTAL(9,U35:U37)</f>
        <v>0</v>
      </c>
      <c r="V38" s="41" t="s">
        <v>48</v>
      </c>
      <c r="W38" s="81">
        <f>SUBTOTAL(9,W35:W37)</f>
        <v>4</v>
      </c>
      <c r="X38" s="41" t="s">
        <v>278</v>
      </c>
      <c r="Y38" s="81">
        <f>SUBTOTAL(9,Y35:Y37)</f>
        <v>0</v>
      </c>
      <c r="Z38" s="41" t="s">
        <v>49</v>
      </c>
      <c r="AA38" s="81">
        <f>SUBTOTAL(9,AA35:AA37)</f>
        <v>4</v>
      </c>
      <c r="AB38" s="41" t="s">
        <v>50</v>
      </c>
      <c r="AC38" s="81">
        <f>SUBTOTAL(9,AC35:AC37)</f>
        <v>5</v>
      </c>
      <c r="AD38" s="82">
        <f>SUM(B38:AC38)</f>
        <v>44</v>
      </c>
      <c r="AE38" s="83" t="s">
        <v>64</v>
      </c>
      <c r="AF38" s="58"/>
    </row>
    <row r="39" spans="1:32" ht="15.75" customHeight="1">
      <c r="A39" s="75"/>
      <c r="B39" s="35"/>
      <c r="C39" s="64"/>
      <c r="D39" s="35"/>
      <c r="E39" s="64"/>
      <c r="F39" s="35"/>
      <c r="G39" s="64"/>
      <c r="H39" s="35"/>
      <c r="I39" s="64"/>
      <c r="J39" s="35"/>
      <c r="K39" s="64"/>
      <c r="L39" s="35"/>
      <c r="M39" s="64"/>
      <c r="N39" s="35"/>
      <c r="O39" s="64"/>
      <c r="P39" s="35"/>
      <c r="Q39" s="64"/>
      <c r="R39" s="35"/>
      <c r="S39" s="64"/>
      <c r="T39" s="35"/>
      <c r="U39" s="64"/>
      <c r="V39" s="35"/>
      <c r="W39" s="64"/>
      <c r="X39" s="35"/>
      <c r="Y39" s="64"/>
      <c r="Z39" s="36"/>
      <c r="AA39" s="64"/>
      <c r="AB39" s="35"/>
      <c r="AC39" s="64"/>
      <c r="AD39" s="65"/>
      <c r="AE39" s="76"/>
      <c r="AF39" s="58"/>
    </row>
    <row r="40" spans="1:32" s="8" customFormat="1" ht="15.75" customHeight="1">
      <c r="A40" s="71"/>
      <c r="B40" s="35"/>
      <c r="C40" s="64"/>
      <c r="D40" s="35"/>
      <c r="E40" s="64"/>
      <c r="F40" s="35" t="s">
        <v>18</v>
      </c>
      <c r="G40" s="64">
        <v>5</v>
      </c>
      <c r="H40" s="35"/>
      <c r="I40" s="64"/>
      <c r="J40" s="35" t="s">
        <v>322</v>
      </c>
      <c r="K40" s="64">
        <v>29</v>
      </c>
      <c r="L40" s="35" t="s">
        <v>323</v>
      </c>
      <c r="M40" s="64">
        <v>8</v>
      </c>
      <c r="N40" s="35"/>
      <c r="O40" s="64"/>
      <c r="P40" s="35" t="s">
        <v>327</v>
      </c>
      <c r="Q40" s="64">
        <v>39</v>
      </c>
      <c r="R40" s="35" t="s">
        <v>325</v>
      </c>
      <c r="S40" s="64">
        <v>27</v>
      </c>
      <c r="T40" s="35"/>
      <c r="U40" s="64"/>
      <c r="V40" s="35" t="s">
        <v>187</v>
      </c>
      <c r="W40" s="64">
        <v>21</v>
      </c>
      <c r="X40" s="35" t="s">
        <v>326</v>
      </c>
      <c r="Y40" s="64"/>
      <c r="Z40" s="36"/>
      <c r="AA40" s="64"/>
      <c r="AB40" s="35"/>
      <c r="AC40" s="64"/>
      <c r="AD40" s="65"/>
      <c r="AE40" s="72"/>
      <c r="AF40" s="84"/>
    </row>
    <row r="41" spans="1:32" ht="15.75" customHeight="1">
      <c r="A41" s="71" t="s">
        <v>65</v>
      </c>
      <c r="B41" s="35"/>
      <c r="C41" s="64"/>
      <c r="D41" s="35"/>
      <c r="E41" s="64"/>
      <c r="F41" s="35"/>
      <c r="G41" s="64"/>
      <c r="H41" s="35"/>
      <c r="I41" s="64"/>
      <c r="J41" s="35" t="s">
        <v>329</v>
      </c>
      <c r="K41" s="64">
        <v>13</v>
      </c>
      <c r="L41" s="35"/>
      <c r="M41" s="64"/>
      <c r="N41" s="35"/>
      <c r="O41" s="64"/>
      <c r="P41" s="35"/>
      <c r="Q41" s="64"/>
      <c r="R41" s="35" t="s">
        <v>328</v>
      </c>
      <c r="S41" s="64">
        <v>3</v>
      </c>
      <c r="T41" s="35"/>
      <c r="U41" s="64"/>
      <c r="V41" s="35" t="s">
        <v>189</v>
      </c>
      <c r="W41" s="64">
        <v>217</v>
      </c>
      <c r="X41" s="35"/>
      <c r="Y41" s="64"/>
      <c r="Z41" s="36"/>
      <c r="AA41" s="64"/>
      <c r="AB41" s="35"/>
      <c r="AC41" s="64"/>
      <c r="AD41" s="65"/>
      <c r="AE41" s="72" t="s">
        <v>65</v>
      </c>
      <c r="AF41" s="58"/>
    </row>
    <row r="42" spans="1:32" ht="15.75" customHeight="1">
      <c r="A42" s="71" t="s">
        <v>66</v>
      </c>
      <c r="B42" s="35"/>
      <c r="C42" s="64"/>
      <c r="D42" s="35"/>
      <c r="E42" s="64"/>
      <c r="F42" s="35"/>
      <c r="G42" s="64"/>
      <c r="H42" s="35"/>
      <c r="I42" s="64"/>
      <c r="J42" s="35"/>
      <c r="K42" s="64"/>
      <c r="L42" s="35"/>
      <c r="M42" s="64"/>
      <c r="N42" s="35"/>
      <c r="O42" s="64"/>
      <c r="P42" s="35"/>
      <c r="Q42" s="64"/>
      <c r="R42" s="35" t="s">
        <v>332</v>
      </c>
      <c r="S42" s="64">
        <v>60</v>
      </c>
      <c r="T42" s="35"/>
      <c r="U42" s="64"/>
      <c r="V42" s="35" t="s">
        <v>340</v>
      </c>
      <c r="W42" s="64">
        <v>231</v>
      </c>
      <c r="X42" s="35"/>
      <c r="Y42" s="64"/>
      <c r="Z42" s="36"/>
      <c r="AA42" s="64"/>
      <c r="AB42" s="35"/>
      <c r="AC42" s="64"/>
      <c r="AD42" s="65"/>
      <c r="AE42" s="72" t="s">
        <v>66</v>
      </c>
      <c r="AF42" s="58"/>
    </row>
    <row r="43" spans="1:32" ht="15.75" customHeight="1">
      <c r="A43" s="71" t="s">
        <v>53</v>
      </c>
      <c r="B43" s="35"/>
      <c r="C43" s="64"/>
      <c r="D43" s="35"/>
      <c r="E43" s="64"/>
      <c r="F43" s="35"/>
      <c r="G43" s="64"/>
      <c r="H43" s="35"/>
      <c r="I43" s="64"/>
      <c r="J43" s="35"/>
      <c r="K43" s="64"/>
      <c r="L43" s="35"/>
      <c r="M43" s="64"/>
      <c r="N43" s="35"/>
      <c r="O43" s="64"/>
      <c r="P43" s="35"/>
      <c r="Q43" s="64"/>
      <c r="R43" s="35" t="s">
        <v>334</v>
      </c>
      <c r="S43" s="64">
        <v>44</v>
      </c>
      <c r="T43" s="35"/>
      <c r="U43" s="64"/>
      <c r="V43" s="35"/>
      <c r="W43" s="64"/>
      <c r="X43" s="35"/>
      <c r="Y43" s="64"/>
      <c r="Z43" s="36"/>
      <c r="AA43" s="64"/>
      <c r="AB43" s="35"/>
      <c r="AC43" s="64"/>
      <c r="AD43" s="65"/>
      <c r="AE43" s="72" t="s">
        <v>53</v>
      </c>
      <c r="AF43" s="58"/>
    </row>
    <row r="44" spans="1:32" ht="15.75" customHeight="1">
      <c r="A44" s="71" t="s">
        <v>55</v>
      </c>
      <c r="B44" s="35"/>
      <c r="C44" s="64"/>
      <c r="D44" s="35"/>
      <c r="E44" s="64"/>
      <c r="F44" s="35"/>
      <c r="G44" s="64"/>
      <c r="H44" s="35"/>
      <c r="I44" s="64"/>
      <c r="J44" s="35"/>
      <c r="K44" s="64"/>
      <c r="L44" s="35"/>
      <c r="M44" s="64"/>
      <c r="N44" s="35"/>
      <c r="O44" s="64"/>
      <c r="P44" s="35"/>
      <c r="Q44" s="64"/>
      <c r="R44" s="35"/>
      <c r="S44" s="64"/>
      <c r="T44" s="35"/>
      <c r="U44" s="64"/>
      <c r="V44" s="35"/>
      <c r="W44" s="64"/>
      <c r="X44" s="35"/>
      <c r="Y44" s="64"/>
      <c r="Z44" s="36"/>
      <c r="AA44" s="64"/>
      <c r="AB44" s="35"/>
      <c r="AC44" s="64"/>
      <c r="AD44" s="65"/>
      <c r="AE44" s="72" t="s">
        <v>55</v>
      </c>
      <c r="AF44" s="58"/>
    </row>
    <row r="45" spans="1:32" ht="15.75" customHeight="1">
      <c r="A45" s="71" t="s">
        <v>67</v>
      </c>
      <c r="B45" s="35"/>
      <c r="C45" s="64"/>
      <c r="D45" s="35"/>
      <c r="E45" s="64"/>
      <c r="F45" s="35"/>
      <c r="G45" s="64"/>
      <c r="H45" s="35"/>
      <c r="I45" s="64"/>
      <c r="J45" s="35"/>
      <c r="K45" s="64"/>
      <c r="L45" s="35"/>
      <c r="M45" s="64"/>
      <c r="N45" s="35"/>
      <c r="O45" s="64"/>
      <c r="P45" s="35"/>
      <c r="Q45" s="64"/>
      <c r="R45" s="35"/>
      <c r="S45" s="64"/>
      <c r="T45" s="35"/>
      <c r="U45" s="64"/>
      <c r="V45" s="35"/>
      <c r="W45" s="64"/>
      <c r="X45" s="35"/>
      <c r="Y45" s="64"/>
      <c r="Z45" s="36"/>
      <c r="AA45" s="64"/>
      <c r="AB45" s="35"/>
      <c r="AC45" s="64"/>
      <c r="AD45" s="65"/>
      <c r="AE45" s="72" t="s">
        <v>67</v>
      </c>
      <c r="AF45" s="58"/>
    </row>
    <row r="46" spans="1:32" ht="15.75" customHeight="1">
      <c r="A46" s="75"/>
      <c r="B46" s="35"/>
      <c r="C46" s="64"/>
      <c r="D46" s="35"/>
      <c r="E46" s="64"/>
      <c r="F46" s="35"/>
      <c r="G46" s="64"/>
      <c r="H46" s="35"/>
      <c r="I46" s="64"/>
      <c r="J46" s="35"/>
      <c r="K46" s="64"/>
      <c r="L46" s="35"/>
      <c r="M46" s="64"/>
      <c r="N46" s="35"/>
      <c r="O46" s="64"/>
      <c r="P46" s="35"/>
      <c r="Q46" s="64"/>
      <c r="R46" s="35"/>
      <c r="S46" s="64"/>
      <c r="T46" s="35"/>
      <c r="U46" s="64"/>
      <c r="V46" s="35"/>
      <c r="W46" s="64"/>
      <c r="X46" s="35"/>
      <c r="Y46" s="64"/>
      <c r="Z46" s="36"/>
      <c r="AA46" s="64"/>
      <c r="AB46" s="35"/>
      <c r="AC46" s="64"/>
      <c r="AD46" s="40" t="s">
        <v>69</v>
      </c>
      <c r="AE46" s="76"/>
      <c r="AF46" s="58"/>
    </row>
    <row r="47" spans="1:32" ht="15.75" customHeight="1">
      <c r="A47" s="75"/>
      <c r="B47" s="35"/>
      <c r="C47" s="64"/>
      <c r="D47" s="35"/>
      <c r="E47" s="64"/>
      <c r="F47" s="35"/>
      <c r="G47" s="64"/>
      <c r="H47" s="35"/>
      <c r="I47" s="64"/>
      <c r="J47" s="35"/>
      <c r="K47" s="64"/>
      <c r="L47" s="35"/>
      <c r="M47" s="64"/>
      <c r="N47" s="35"/>
      <c r="O47" s="64"/>
      <c r="P47" s="35"/>
      <c r="Q47" s="64"/>
      <c r="R47" s="35"/>
      <c r="S47" s="64"/>
      <c r="T47" s="35"/>
      <c r="U47" s="64"/>
      <c r="V47" s="35" t="s">
        <v>337</v>
      </c>
      <c r="W47" s="64"/>
      <c r="X47" s="35"/>
      <c r="Y47" s="64"/>
      <c r="Z47" s="36"/>
      <c r="AA47" s="64"/>
      <c r="AB47" s="35"/>
      <c r="AC47" s="64"/>
      <c r="AD47" s="77">
        <v>535</v>
      </c>
      <c r="AE47" s="76"/>
      <c r="AF47" s="58"/>
    </row>
    <row r="48" spans="1:32" ht="15.75" customHeight="1">
      <c r="A48" s="75"/>
      <c r="B48" s="35" t="s">
        <v>336</v>
      </c>
      <c r="C48" s="64"/>
      <c r="D48" s="35"/>
      <c r="E48" s="64"/>
      <c r="F48" s="35"/>
      <c r="G48" s="64"/>
      <c r="H48" s="35"/>
      <c r="I48" s="64"/>
      <c r="J48" s="35"/>
      <c r="K48" s="64"/>
      <c r="L48" s="35"/>
      <c r="M48" s="64"/>
      <c r="N48" s="35"/>
      <c r="O48" s="64"/>
      <c r="P48" s="35"/>
      <c r="Q48" s="64"/>
      <c r="R48" s="35"/>
      <c r="S48" s="64"/>
      <c r="T48" s="35"/>
      <c r="U48" s="64"/>
      <c r="V48" s="35" t="s">
        <v>12</v>
      </c>
      <c r="W48" s="64"/>
      <c r="X48" s="35"/>
      <c r="Y48" s="64"/>
      <c r="Z48" s="36" t="s">
        <v>317</v>
      </c>
      <c r="AA48" s="64"/>
      <c r="AB48" s="36" t="s">
        <v>317</v>
      </c>
      <c r="AC48" s="64"/>
      <c r="AD48" s="40" t="s">
        <v>70</v>
      </c>
      <c r="AE48" s="76"/>
      <c r="AF48" s="58"/>
    </row>
    <row r="49" spans="1:32" ht="15.75" customHeight="1">
      <c r="A49" s="75"/>
      <c r="B49" s="35" t="s">
        <v>12</v>
      </c>
      <c r="C49" s="64">
        <v>1</v>
      </c>
      <c r="D49" s="35" t="s">
        <v>12</v>
      </c>
      <c r="E49" s="64"/>
      <c r="F49" s="35"/>
      <c r="G49" s="64"/>
      <c r="H49" s="35" t="s">
        <v>12</v>
      </c>
      <c r="I49" s="64"/>
      <c r="J49" s="35" t="s">
        <v>12</v>
      </c>
      <c r="K49" s="64"/>
      <c r="L49" s="35" t="s">
        <v>336</v>
      </c>
      <c r="M49" s="64">
        <v>2</v>
      </c>
      <c r="N49" s="35" t="s">
        <v>12</v>
      </c>
      <c r="O49" s="64"/>
      <c r="P49" s="35"/>
      <c r="Q49" s="64"/>
      <c r="R49" s="35"/>
      <c r="S49" s="64"/>
      <c r="T49" s="35" t="s">
        <v>12</v>
      </c>
      <c r="U49" s="64"/>
      <c r="V49" s="35" t="s">
        <v>336</v>
      </c>
      <c r="W49" s="64">
        <v>44</v>
      </c>
      <c r="X49" s="35"/>
      <c r="Y49" s="64"/>
      <c r="Z49" s="36" t="s">
        <v>12</v>
      </c>
      <c r="AA49" s="64"/>
      <c r="AB49" s="35" t="s">
        <v>12</v>
      </c>
      <c r="AC49" s="64"/>
      <c r="AD49" s="79">
        <f>IF(ISERROR(AD50/AD47),"",AD50/AD47)</f>
        <v>1.3906542056074767</v>
      </c>
      <c r="AE49" s="76"/>
      <c r="AF49" s="58"/>
    </row>
    <row r="50" spans="1:32" ht="15.75" customHeight="1">
      <c r="A50" s="80" t="s">
        <v>71</v>
      </c>
      <c r="B50" s="41" t="s">
        <v>39</v>
      </c>
      <c r="C50" s="81">
        <f>SUBTOTAL(9,C39:C49)</f>
        <v>1</v>
      </c>
      <c r="D50" s="41" t="s">
        <v>436</v>
      </c>
      <c r="E50" s="81">
        <f>SUBTOTAL(9,E39:E49)</f>
        <v>0</v>
      </c>
      <c r="F50" s="41" t="s">
        <v>40</v>
      </c>
      <c r="G50" s="81">
        <f>SUBTOTAL(9,G39:G49)</f>
        <v>5</v>
      </c>
      <c r="H50" s="41" t="s">
        <v>41</v>
      </c>
      <c r="I50" s="81">
        <f>SUBTOTAL(9,I39:I49)</f>
        <v>0</v>
      </c>
      <c r="J50" s="41" t="s">
        <v>42</v>
      </c>
      <c r="K50" s="81">
        <f>SUBTOTAL(9,K39:K49)</f>
        <v>42</v>
      </c>
      <c r="L50" s="41" t="s">
        <v>43</v>
      </c>
      <c r="M50" s="81">
        <f>SUBTOTAL(9,M39:M49)</f>
        <v>10</v>
      </c>
      <c r="N50" s="41" t="s">
        <v>44</v>
      </c>
      <c r="O50" s="81">
        <f>SUBTOTAL(9,O39:O49)</f>
        <v>0</v>
      </c>
      <c r="P50" s="41" t="s">
        <v>45</v>
      </c>
      <c r="Q50" s="81">
        <f>SUBTOTAL(9,Q39:Q49)</f>
        <v>39</v>
      </c>
      <c r="R50" s="41" t="s">
        <v>46</v>
      </c>
      <c r="S50" s="81">
        <f>SUBTOTAL(9,S39:S49)</f>
        <v>134</v>
      </c>
      <c r="T50" s="41" t="s">
        <v>47</v>
      </c>
      <c r="U50" s="81">
        <f>SUBTOTAL(9,U39:U49)</f>
        <v>0</v>
      </c>
      <c r="V50" s="41" t="s">
        <v>48</v>
      </c>
      <c r="W50" s="81">
        <f>SUBTOTAL(9,W39:W49)</f>
        <v>513</v>
      </c>
      <c r="X50" s="41" t="s">
        <v>278</v>
      </c>
      <c r="Y50" s="81">
        <f>SUBTOTAL(9,Y39:Y49)</f>
        <v>0</v>
      </c>
      <c r="Z50" s="41" t="s">
        <v>49</v>
      </c>
      <c r="AA50" s="81">
        <f>SUBTOTAL(9,AA39:AA49)</f>
        <v>0</v>
      </c>
      <c r="AB50" s="41" t="s">
        <v>50</v>
      </c>
      <c r="AC50" s="81">
        <f>SUBTOTAL(9,AC39:AC49)</f>
        <v>0</v>
      </c>
      <c r="AD50" s="82">
        <f>SUM(B50:AC50)</f>
        <v>744</v>
      </c>
      <c r="AE50" s="83" t="s">
        <v>71</v>
      </c>
      <c r="AF50" s="58"/>
    </row>
    <row r="51" spans="1:32" ht="15.75" customHeight="1">
      <c r="A51" s="75"/>
      <c r="B51" s="35"/>
      <c r="C51" s="64"/>
      <c r="D51" s="35"/>
      <c r="E51" s="64"/>
      <c r="F51" s="35"/>
      <c r="G51" s="64"/>
      <c r="H51" s="35"/>
      <c r="I51" s="64"/>
      <c r="J51" s="35"/>
      <c r="K51" s="64"/>
      <c r="L51" s="35"/>
      <c r="M51" s="64"/>
      <c r="N51" s="35"/>
      <c r="O51" s="64"/>
      <c r="P51" s="35"/>
      <c r="Q51" s="64"/>
      <c r="R51" s="35"/>
      <c r="S51" s="64"/>
      <c r="T51" s="35"/>
      <c r="U51" s="64"/>
      <c r="V51" s="36"/>
      <c r="W51" s="64"/>
      <c r="X51" s="35"/>
      <c r="Y51" s="64"/>
      <c r="Z51" s="36"/>
      <c r="AA51" s="64"/>
      <c r="AB51" s="35"/>
      <c r="AC51" s="64"/>
      <c r="AD51" s="65"/>
      <c r="AE51" s="76"/>
      <c r="AF51" s="58"/>
    </row>
    <row r="52" spans="1:32" s="8" customFormat="1" ht="15.75" customHeight="1">
      <c r="A52" s="71"/>
      <c r="B52" s="35" t="s">
        <v>440</v>
      </c>
      <c r="C52" s="64"/>
      <c r="D52" s="36" t="s">
        <v>342</v>
      </c>
      <c r="E52" s="64">
        <v>7</v>
      </c>
      <c r="F52" s="35"/>
      <c r="G52" s="64"/>
      <c r="H52" s="36" t="s">
        <v>375</v>
      </c>
      <c r="I52" s="64"/>
      <c r="J52" s="35"/>
      <c r="K52" s="64"/>
      <c r="L52" s="36" t="s">
        <v>463</v>
      </c>
      <c r="M52" s="64">
        <v>61</v>
      </c>
      <c r="N52" s="35" t="s">
        <v>343</v>
      </c>
      <c r="O52" s="64"/>
      <c r="P52" s="35"/>
      <c r="Q52" s="64"/>
      <c r="R52" s="35" t="s">
        <v>344</v>
      </c>
      <c r="S52" s="64"/>
      <c r="T52" s="35" t="s">
        <v>496</v>
      </c>
      <c r="U52" s="64"/>
      <c r="V52" s="44">
        <v>86</v>
      </c>
      <c r="W52" s="36">
        <v>25</v>
      </c>
      <c r="X52" s="35"/>
      <c r="Y52" s="64"/>
      <c r="Z52" s="36"/>
      <c r="AA52" s="64"/>
      <c r="AB52" s="35" t="s">
        <v>346</v>
      </c>
      <c r="AC52" s="64">
        <v>8</v>
      </c>
      <c r="AD52" s="65"/>
      <c r="AE52" s="72"/>
      <c r="AF52" s="84"/>
    </row>
    <row r="53" spans="1:32" ht="15.75" customHeight="1">
      <c r="A53" s="71"/>
      <c r="B53" s="35"/>
      <c r="C53" s="64"/>
      <c r="D53" s="35" t="s">
        <v>347</v>
      </c>
      <c r="E53" s="64">
        <v>9</v>
      </c>
      <c r="F53" s="35"/>
      <c r="G53" s="64"/>
      <c r="H53" s="35" t="s">
        <v>495</v>
      </c>
      <c r="I53" s="64"/>
      <c r="J53" s="35"/>
      <c r="K53" s="64"/>
      <c r="L53" s="36" t="s">
        <v>304</v>
      </c>
      <c r="M53" s="64">
        <v>129</v>
      </c>
      <c r="N53" s="35" t="s">
        <v>348</v>
      </c>
      <c r="O53" s="64">
        <v>21</v>
      </c>
      <c r="P53" s="35"/>
      <c r="Q53" s="64"/>
      <c r="R53" s="35" t="s">
        <v>449</v>
      </c>
      <c r="S53" s="64">
        <v>4</v>
      </c>
      <c r="T53" s="43" t="s">
        <v>345</v>
      </c>
      <c r="U53" s="64">
        <v>7</v>
      </c>
      <c r="V53" s="38" t="s">
        <v>468</v>
      </c>
      <c r="W53" s="64">
        <v>74</v>
      </c>
      <c r="X53" s="35"/>
      <c r="Y53" s="64"/>
      <c r="Z53" s="36"/>
      <c r="AA53" s="64"/>
      <c r="AB53" s="35" t="s">
        <v>349</v>
      </c>
      <c r="AC53" s="64">
        <v>88</v>
      </c>
      <c r="AD53" s="65"/>
      <c r="AE53" s="72"/>
      <c r="AF53" s="58"/>
    </row>
    <row r="54" spans="1:32" ht="15.75" customHeight="1">
      <c r="A54" s="75"/>
      <c r="B54" s="35"/>
      <c r="C54" s="64"/>
      <c r="D54" s="35" t="s">
        <v>350</v>
      </c>
      <c r="E54" s="64">
        <v>37</v>
      </c>
      <c r="F54" s="35"/>
      <c r="G54" s="64"/>
      <c r="H54" s="35" t="s">
        <v>351</v>
      </c>
      <c r="I54" s="64">
        <v>271</v>
      </c>
      <c r="J54" s="35"/>
      <c r="K54" s="64"/>
      <c r="L54" s="35" t="s">
        <v>454</v>
      </c>
      <c r="M54" s="64">
        <v>59</v>
      </c>
      <c r="N54" s="35" t="s">
        <v>434</v>
      </c>
      <c r="O54" s="64">
        <v>105</v>
      </c>
      <c r="P54" s="35"/>
      <c r="Q54" s="64"/>
      <c r="R54" s="35" t="s">
        <v>330</v>
      </c>
      <c r="S54" s="64">
        <v>52</v>
      </c>
      <c r="T54" s="35" t="s">
        <v>455</v>
      </c>
      <c r="U54" s="64">
        <v>4</v>
      </c>
      <c r="V54" s="38" t="s">
        <v>356</v>
      </c>
      <c r="W54" s="64">
        <v>6</v>
      </c>
      <c r="X54" s="35"/>
      <c r="Y54" s="64"/>
      <c r="Z54" s="36"/>
      <c r="AA54" s="64"/>
      <c r="AB54" s="36" t="s">
        <v>354</v>
      </c>
      <c r="AC54" s="64">
        <v>52</v>
      </c>
      <c r="AD54" s="65"/>
      <c r="AE54" s="76"/>
      <c r="AF54" s="58"/>
    </row>
    <row r="55" spans="1:32" ht="15.75" customHeight="1">
      <c r="A55" s="71" t="s">
        <v>72</v>
      </c>
      <c r="B55" s="35"/>
      <c r="C55" s="64"/>
      <c r="D55" s="35" t="s">
        <v>470</v>
      </c>
      <c r="E55" s="64">
        <v>89</v>
      </c>
      <c r="F55" s="35"/>
      <c r="G55" s="64"/>
      <c r="H55" s="35" t="s">
        <v>459</v>
      </c>
      <c r="I55" s="64">
        <v>45</v>
      </c>
      <c r="J55" s="35"/>
      <c r="K55" s="64"/>
      <c r="L55" s="35" t="s">
        <v>464</v>
      </c>
      <c r="M55" s="64"/>
      <c r="N55" s="36" t="s">
        <v>508</v>
      </c>
      <c r="O55" s="64"/>
      <c r="P55" s="35"/>
      <c r="Q55" s="64"/>
      <c r="R55" s="35" t="s">
        <v>353</v>
      </c>
      <c r="S55" s="64">
        <v>1</v>
      </c>
      <c r="T55" s="45"/>
      <c r="U55" s="64"/>
      <c r="V55" s="35" t="s">
        <v>509</v>
      </c>
      <c r="W55" s="39">
        <v>15</v>
      </c>
      <c r="X55" s="35"/>
      <c r="Y55" s="64"/>
      <c r="Z55" s="36"/>
      <c r="AA55" s="64"/>
      <c r="AB55" s="35" t="s">
        <v>357</v>
      </c>
      <c r="AC55" s="64"/>
      <c r="AD55" s="65"/>
      <c r="AE55" s="72" t="s">
        <v>72</v>
      </c>
      <c r="AF55" s="58"/>
    </row>
    <row r="56" spans="1:32" ht="15.75" customHeight="1">
      <c r="A56" s="71"/>
      <c r="B56" s="35"/>
      <c r="C56" s="64"/>
      <c r="D56" s="35" t="s">
        <v>452</v>
      </c>
      <c r="E56" s="64">
        <v>1</v>
      </c>
      <c r="F56" s="35"/>
      <c r="G56" s="64"/>
      <c r="H56" s="35" t="s">
        <v>263</v>
      </c>
      <c r="I56" s="64"/>
      <c r="J56" s="35"/>
      <c r="K56" s="64"/>
      <c r="L56" s="35" t="s">
        <v>498</v>
      </c>
      <c r="M56" s="64">
        <v>36</v>
      </c>
      <c r="N56" s="36" t="s">
        <v>352</v>
      </c>
      <c r="O56" s="64">
        <v>171</v>
      </c>
      <c r="P56" s="35"/>
      <c r="Q56" s="64"/>
      <c r="R56" s="35" t="s">
        <v>332</v>
      </c>
      <c r="S56" s="64">
        <v>3</v>
      </c>
      <c r="T56" s="35"/>
      <c r="U56" s="64"/>
      <c r="V56" s="43" t="s">
        <v>412</v>
      </c>
      <c r="W56" s="64">
        <v>1</v>
      </c>
      <c r="X56" s="35"/>
      <c r="Y56" s="64"/>
      <c r="Z56" s="36"/>
      <c r="AA56" s="64"/>
      <c r="AB56" s="35" t="s">
        <v>359</v>
      </c>
      <c r="AC56" s="64">
        <v>27</v>
      </c>
      <c r="AD56" s="65"/>
      <c r="AE56" s="72"/>
      <c r="AF56" s="58"/>
    </row>
    <row r="57" spans="1:32" ht="15.75" customHeight="1">
      <c r="A57" s="71" t="s">
        <v>52</v>
      </c>
      <c r="B57" s="35"/>
      <c r="C57" s="64"/>
      <c r="D57" s="45" t="s">
        <v>355</v>
      </c>
      <c r="E57" s="36">
        <v>77</v>
      </c>
      <c r="F57" s="35"/>
      <c r="G57" s="64"/>
      <c r="H57" s="35" t="s">
        <v>364</v>
      </c>
      <c r="I57" s="64">
        <v>79</v>
      </c>
      <c r="J57" s="35"/>
      <c r="K57" s="64"/>
      <c r="L57" s="35" t="s">
        <v>467</v>
      </c>
      <c r="M57" s="64">
        <v>1</v>
      </c>
      <c r="N57" s="36" t="s">
        <v>500</v>
      </c>
      <c r="O57" s="64"/>
      <c r="P57" s="35"/>
      <c r="Q57" s="64"/>
      <c r="R57" s="35" t="s">
        <v>365</v>
      </c>
      <c r="S57" s="64"/>
      <c r="T57" s="36"/>
      <c r="U57" s="64"/>
      <c r="V57" s="35" t="s">
        <v>370</v>
      </c>
      <c r="W57" s="64">
        <v>2</v>
      </c>
      <c r="X57" s="35"/>
      <c r="Y57" s="64"/>
      <c r="Z57" s="36"/>
      <c r="AA57" s="64"/>
      <c r="AB57" s="35" t="s">
        <v>361</v>
      </c>
      <c r="AC57" s="64">
        <v>158</v>
      </c>
      <c r="AD57" s="65"/>
      <c r="AE57" s="72" t="s">
        <v>52</v>
      </c>
      <c r="AF57" s="58"/>
    </row>
    <row r="58" spans="1:32" ht="15.75" customHeight="1">
      <c r="A58" s="71"/>
      <c r="B58" s="35"/>
      <c r="C58" s="64"/>
      <c r="D58" s="35" t="s">
        <v>358</v>
      </c>
      <c r="E58" s="64">
        <v>72</v>
      </c>
      <c r="F58" s="35"/>
      <c r="G58" s="64"/>
      <c r="H58" s="35" t="s">
        <v>367</v>
      </c>
      <c r="I58" s="64">
        <v>350</v>
      </c>
      <c r="J58" s="35"/>
      <c r="K58" s="64"/>
      <c r="L58" s="35" t="s">
        <v>499</v>
      </c>
      <c r="M58" s="39"/>
      <c r="N58" s="36"/>
      <c r="O58" s="64"/>
      <c r="P58" s="35"/>
      <c r="Q58" s="64"/>
      <c r="R58" s="36" t="s">
        <v>333</v>
      </c>
      <c r="S58" s="64">
        <v>328</v>
      </c>
      <c r="T58" s="35"/>
      <c r="U58" s="64"/>
      <c r="V58" s="43" t="s">
        <v>373</v>
      </c>
      <c r="W58" s="64">
        <v>1</v>
      </c>
      <c r="X58" s="35"/>
      <c r="Y58" s="64"/>
      <c r="Z58" s="36"/>
      <c r="AA58" s="64"/>
      <c r="AB58" s="35" t="s">
        <v>363</v>
      </c>
      <c r="AC58" s="64">
        <v>64</v>
      </c>
      <c r="AD58" s="65"/>
      <c r="AE58" s="72"/>
      <c r="AF58" s="58"/>
    </row>
    <row r="59" spans="1:32" ht="15.75" customHeight="1">
      <c r="A59" s="71" t="s">
        <v>78</v>
      </c>
      <c r="B59" s="35"/>
      <c r="C59" s="64"/>
      <c r="D59" s="35" t="s">
        <v>360</v>
      </c>
      <c r="E59" s="64"/>
      <c r="F59" s="35"/>
      <c r="G59" s="64"/>
      <c r="H59" s="35" t="s">
        <v>371</v>
      </c>
      <c r="I59" s="64">
        <v>5</v>
      </c>
      <c r="J59" s="35"/>
      <c r="K59" s="64"/>
      <c r="L59" s="35" t="s">
        <v>465</v>
      </c>
      <c r="M59" s="64">
        <v>29</v>
      </c>
      <c r="N59" s="36"/>
      <c r="O59" s="64"/>
      <c r="P59" s="35"/>
      <c r="Q59" s="64"/>
      <c r="R59" s="35" t="s">
        <v>248</v>
      </c>
      <c r="S59" s="64">
        <v>100</v>
      </c>
      <c r="T59" s="35"/>
      <c r="U59" s="64"/>
      <c r="V59" s="43" t="s">
        <v>458</v>
      </c>
      <c r="W59" s="64">
        <v>3</v>
      </c>
      <c r="X59" s="35"/>
      <c r="Y59" s="64"/>
      <c r="Z59" s="36"/>
      <c r="AA59" s="64"/>
      <c r="AB59" s="35" t="s">
        <v>366</v>
      </c>
      <c r="AC59" s="64">
        <v>43</v>
      </c>
      <c r="AD59" s="65"/>
      <c r="AE59" s="72" t="s">
        <v>78</v>
      </c>
      <c r="AF59" s="58"/>
    </row>
    <row r="60" spans="1:32" ht="15.75" customHeight="1">
      <c r="A60" s="71"/>
      <c r="B60" s="35"/>
      <c r="C60" s="64"/>
      <c r="D60" s="35"/>
      <c r="E60" s="64"/>
      <c r="F60" s="35"/>
      <c r="G60" s="64"/>
      <c r="H60" s="35" t="s">
        <v>247</v>
      </c>
      <c r="I60" s="64">
        <v>114</v>
      </c>
      <c r="J60" s="35"/>
      <c r="K60" s="64"/>
      <c r="L60" s="35" t="s">
        <v>362</v>
      </c>
      <c r="M60" s="64">
        <v>48</v>
      </c>
      <c r="N60" s="36"/>
      <c r="O60" s="64"/>
      <c r="P60" s="35"/>
      <c r="Q60" s="64"/>
      <c r="R60" s="35" t="s">
        <v>372</v>
      </c>
      <c r="S60" s="64">
        <v>7</v>
      </c>
      <c r="T60" s="35"/>
      <c r="U60" s="64"/>
      <c r="V60" s="35" t="s">
        <v>488</v>
      </c>
      <c r="W60" s="39">
        <v>68</v>
      </c>
      <c r="X60" s="35"/>
      <c r="Y60" s="64"/>
      <c r="Z60" s="36"/>
      <c r="AA60" s="64"/>
      <c r="AB60" s="35" t="s">
        <v>368</v>
      </c>
      <c r="AC60" s="64">
        <v>4</v>
      </c>
      <c r="AD60" s="65"/>
      <c r="AE60" s="72"/>
      <c r="AF60" s="58"/>
    </row>
    <row r="61" spans="1:32" ht="15.75" customHeight="1">
      <c r="A61" s="71" t="s">
        <v>81</v>
      </c>
      <c r="B61" s="35"/>
      <c r="C61" s="64"/>
      <c r="D61" s="35"/>
      <c r="E61" s="64"/>
      <c r="F61" s="35"/>
      <c r="G61" s="64"/>
      <c r="H61" s="35" t="s">
        <v>513</v>
      </c>
      <c r="I61" s="64"/>
      <c r="J61" s="35"/>
      <c r="K61" s="64"/>
      <c r="L61" s="35"/>
      <c r="M61" s="64"/>
      <c r="N61" s="35"/>
      <c r="O61" s="64"/>
      <c r="P61" s="35"/>
      <c r="Q61" s="64"/>
      <c r="R61" s="35" t="s">
        <v>376</v>
      </c>
      <c r="S61" s="64">
        <v>67</v>
      </c>
      <c r="T61" s="35"/>
      <c r="U61" s="64"/>
      <c r="V61" s="35" t="s">
        <v>377</v>
      </c>
      <c r="W61" s="64">
        <v>3</v>
      </c>
      <c r="X61" s="35"/>
      <c r="Y61" s="64"/>
      <c r="Z61" s="36"/>
      <c r="AA61" s="64"/>
      <c r="AB61" s="35" t="s">
        <v>369</v>
      </c>
      <c r="AC61" s="64">
        <v>1</v>
      </c>
      <c r="AD61" s="65"/>
      <c r="AE61" s="72" t="s">
        <v>81</v>
      </c>
      <c r="AF61" s="58"/>
    </row>
    <row r="62" spans="1:32" ht="15.75" customHeight="1">
      <c r="A62" s="71"/>
      <c r="B62" s="35"/>
      <c r="C62" s="64"/>
      <c r="D62" s="35"/>
      <c r="E62" s="64"/>
      <c r="F62" s="35"/>
      <c r="G62" s="64"/>
      <c r="H62" s="35" t="s">
        <v>515</v>
      </c>
      <c r="I62" s="64">
        <v>18</v>
      </c>
      <c r="J62" s="35"/>
      <c r="K62" s="64"/>
      <c r="L62" s="36"/>
      <c r="M62" s="64"/>
      <c r="N62" s="35"/>
      <c r="O62" s="64"/>
      <c r="P62" s="35"/>
      <c r="Q62" s="64"/>
      <c r="R62" s="35"/>
      <c r="S62" s="64"/>
      <c r="T62" s="35"/>
      <c r="U62" s="64"/>
      <c r="V62" s="36" t="s">
        <v>494</v>
      </c>
      <c r="W62" s="64"/>
      <c r="X62" s="35"/>
      <c r="Y62" s="64"/>
      <c r="Z62" s="36"/>
      <c r="AA62" s="64"/>
      <c r="AB62" s="35" t="s">
        <v>374</v>
      </c>
      <c r="AC62" s="64">
        <v>4</v>
      </c>
      <c r="AD62" s="65"/>
      <c r="AE62" s="72"/>
      <c r="AF62" s="58"/>
    </row>
    <row r="63" spans="1:32" ht="15.75" customHeight="1">
      <c r="A63" s="71" t="s">
        <v>85</v>
      </c>
      <c r="B63" s="35"/>
      <c r="C63" s="64"/>
      <c r="D63" s="35"/>
      <c r="E63" s="64"/>
      <c r="F63" s="35"/>
      <c r="G63" s="64"/>
      <c r="H63" s="35"/>
      <c r="I63" s="64"/>
      <c r="J63" s="36"/>
      <c r="K63" s="64"/>
      <c r="L63" s="35"/>
      <c r="M63" s="64"/>
      <c r="N63" s="35"/>
      <c r="O63" s="64"/>
      <c r="P63" s="35"/>
      <c r="Q63" s="64"/>
      <c r="R63" s="35"/>
      <c r="S63" s="64"/>
      <c r="T63" s="35"/>
      <c r="U63" s="64"/>
      <c r="V63" s="36" t="s">
        <v>487</v>
      </c>
      <c r="W63" s="39">
        <v>15</v>
      </c>
      <c r="X63" s="35"/>
      <c r="Y63" s="64"/>
      <c r="Z63" s="36"/>
      <c r="AA63" s="64"/>
      <c r="AB63" s="35" t="s">
        <v>378</v>
      </c>
      <c r="AC63" s="64">
        <v>1</v>
      </c>
      <c r="AD63" s="65"/>
      <c r="AE63" s="72" t="s">
        <v>85</v>
      </c>
      <c r="AF63" s="58"/>
    </row>
    <row r="64" spans="1:32" ht="15.75" customHeight="1">
      <c r="A64" s="75"/>
      <c r="B64" s="35"/>
      <c r="C64" s="64"/>
      <c r="D64" s="35"/>
      <c r="E64" s="64"/>
      <c r="F64" s="35"/>
      <c r="G64" s="64"/>
      <c r="H64" s="35"/>
      <c r="I64" s="64"/>
      <c r="J64" s="35"/>
      <c r="K64" s="64"/>
      <c r="L64" s="35"/>
      <c r="M64" s="64"/>
      <c r="N64" s="35"/>
      <c r="O64" s="64"/>
      <c r="P64" s="35"/>
      <c r="Q64" s="64"/>
      <c r="R64" s="35"/>
      <c r="S64" s="64"/>
      <c r="T64" s="35"/>
      <c r="U64" s="64"/>
      <c r="V64" s="36" t="s">
        <v>380</v>
      </c>
      <c r="W64" s="64"/>
      <c r="X64" s="35"/>
      <c r="Y64" s="64"/>
      <c r="Z64" s="36"/>
      <c r="AA64" s="64"/>
      <c r="AB64" s="35" t="s">
        <v>379</v>
      </c>
      <c r="AC64" s="64"/>
      <c r="AD64" s="65"/>
      <c r="AE64" s="76"/>
      <c r="AF64" s="58"/>
    </row>
    <row r="65" spans="1:32" ht="15.75" customHeight="1">
      <c r="A65" s="75"/>
      <c r="B65" s="35"/>
      <c r="C65" s="64"/>
      <c r="D65" s="35"/>
      <c r="E65" s="64"/>
      <c r="F65" s="35"/>
      <c r="G65" s="64"/>
      <c r="H65" s="35"/>
      <c r="I65" s="64"/>
      <c r="J65" s="35"/>
      <c r="K65" s="64"/>
      <c r="L65" s="35"/>
      <c r="M65" s="64"/>
      <c r="N65" s="35"/>
      <c r="O65" s="64"/>
      <c r="P65" s="35"/>
      <c r="Q65" s="64"/>
      <c r="R65" s="35"/>
      <c r="S65" s="64"/>
      <c r="T65" s="35"/>
      <c r="U65" s="64"/>
      <c r="V65" s="35" t="s">
        <v>382</v>
      </c>
      <c r="W65" s="64">
        <v>1</v>
      </c>
      <c r="X65" s="35"/>
      <c r="Y65" s="64"/>
      <c r="Z65" s="36"/>
      <c r="AA65" s="64"/>
      <c r="AB65" s="35" t="s">
        <v>381</v>
      </c>
      <c r="AC65" s="64"/>
      <c r="AD65" s="65"/>
      <c r="AE65" s="76"/>
      <c r="AF65" s="58"/>
    </row>
    <row r="66" spans="1:32" ht="15.75" customHeight="1">
      <c r="A66" s="75"/>
      <c r="B66" s="35"/>
      <c r="C66" s="64"/>
      <c r="D66" s="35"/>
      <c r="E66" s="64"/>
      <c r="F66" s="35"/>
      <c r="G66" s="64"/>
      <c r="H66" s="35"/>
      <c r="I66" s="64"/>
      <c r="J66" s="35"/>
      <c r="K66" s="64"/>
      <c r="L66" s="35"/>
      <c r="M66" s="64"/>
      <c r="N66" s="35"/>
      <c r="O66" s="64"/>
      <c r="P66" s="35"/>
      <c r="Q66" s="64"/>
      <c r="R66" s="36"/>
      <c r="S66" s="64"/>
      <c r="T66" s="35"/>
      <c r="U66" s="64"/>
      <c r="V66" s="35" t="s">
        <v>446</v>
      </c>
      <c r="W66" s="255">
        <v>17</v>
      </c>
      <c r="X66" s="35"/>
      <c r="Y66" s="64"/>
      <c r="Z66" s="36"/>
      <c r="AA66" s="64"/>
      <c r="AB66" s="35" t="s">
        <v>383</v>
      </c>
      <c r="AC66" s="64">
        <v>70</v>
      </c>
      <c r="AD66" s="65"/>
      <c r="AE66" s="76"/>
      <c r="AF66" s="58"/>
    </row>
    <row r="67" spans="1:32" ht="15.75" customHeight="1">
      <c r="A67" s="75"/>
      <c r="B67" s="35"/>
      <c r="C67" s="64"/>
      <c r="D67" s="35"/>
      <c r="E67" s="64"/>
      <c r="F67" s="35"/>
      <c r="G67" s="64"/>
      <c r="H67" s="35"/>
      <c r="I67" s="64"/>
      <c r="J67" s="35"/>
      <c r="K67" s="64"/>
      <c r="L67" s="35"/>
      <c r="M67" s="64"/>
      <c r="N67" s="35"/>
      <c r="O67" s="64"/>
      <c r="P67" s="35"/>
      <c r="Q67" s="64"/>
      <c r="R67" s="35"/>
      <c r="S67" s="64"/>
      <c r="T67" s="35"/>
      <c r="U67" s="64"/>
      <c r="V67" s="36" t="s">
        <v>442</v>
      </c>
      <c r="W67" s="64"/>
      <c r="X67" s="35"/>
      <c r="Y67" s="64"/>
      <c r="Z67" s="36"/>
      <c r="AA67" s="64"/>
      <c r="AB67" s="35" t="s">
        <v>94</v>
      </c>
      <c r="AC67" s="64"/>
      <c r="AD67" s="65"/>
      <c r="AE67" s="76"/>
      <c r="AF67" s="58"/>
    </row>
    <row r="68" spans="1:32" ht="15.75" customHeight="1">
      <c r="A68" s="75"/>
      <c r="B68" s="35"/>
      <c r="C68" s="64"/>
      <c r="D68" s="35"/>
      <c r="E68" s="64"/>
      <c r="F68" s="35"/>
      <c r="G68" s="64"/>
      <c r="H68" s="35"/>
      <c r="I68" s="64"/>
      <c r="J68" s="35"/>
      <c r="K68" s="64"/>
      <c r="L68" s="35"/>
      <c r="M68" s="64"/>
      <c r="N68" s="35"/>
      <c r="O68" s="64"/>
      <c r="P68" s="35"/>
      <c r="Q68" s="64"/>
      <c r="R68" s="36"/>
      <c r="S68" s="64"/>
      <c r="T68" s="35"/>
      <c r="U68" s="64"/>
      <c r="V68" s="35" t="s">
        <v>443</v>
      </c>
      <c r="W68" s="39">
        <v>7</v>
      </c>
      <c r="X68" s="36"/>
      <c r="Y68" s="64"/>
      <c r="Z68" s="36"/>
      <c r="AA68" s="64"/>
      <c r="AB68" s="35" t="s">
        <v>384</v>
      </c>
      <c r="AC68" s="64">
        <v>4</v>
      </c>
      <c r="AD68" s="65"/>
      <c r="AE68" s="76"/>
      <c r="AF68" s="58"/>
    </row>
    <row r="69" spans="1:32" ht="15.75" customHeight="1">
      <c r="A69" s="75"/>
      <c r="B69" s="35"/>
      <c r="C69" s="64"/>
      <c r="D69" s="35"/>
      <c r="E69" s="64"/>
      <c r="F69" s="35"/>
      <c r="G69" s="64"/>
      <c r="H69" s="35"/>
      <c r="I69" s="64"/>
      <c r="J69" s="35"/>
      <c r="K69" s="64"/>
      <c r="L69" s="35"/>
      <c r="M69" s="64"/>
      <c r="N69" s="35"/>
      <c r="O69" s="64"/>
      <c r="P69" s="35"/>
      <c r="Q69" s="64"/>
      <c r="R69" s="36"/>
      <c r="S69" s="64"/>
      <c r="T69" s="35"/>
      <c r="U69" s="64"/>
      <c r="V69" s="35" t="s">
        <v>453</v>
      </c>
      <c r="W69" s="39">
        <v>74</v>
      </c>
      <c r="X69" s="35"/>
      <c r="Y69" s="64"/>
      <c r="Z69" s="36"/>
      <c r="AA69" s="64"/>
      <c r="AB69" s="35" t="s">
        <v>385</v>
      </c>
      <c r="AC69" s="39">
        <v>4</v>
      </c>
      <c r="AD69" s="65"/>
      <c r="AE69" s="76"/>
      <c r="AF69" s="58"/>
    </row>
    <row r="70" spans="1:32" ht="15.75" customHeight="1">
      <c r="A70" s="75"/>
      <c r="B70" s="35"/>
      <c r="C70" s="64"/>
      <c r="D70" s="35"/>
      <c r="E70" s="64"/>
      <c r="F70" s="35"/>
      <c r="G70" s="64"/>
      <c r="H70" s="35"/>
      <c r="I70" s="64"/>
      <c r="J70" s="35"/>
      <c r="K70" s="64"/>
      <c r="L70" s="35"/>
      <c r="M70" s="64"/>
      <c r="N70" s="35"/>
      <c r="O70" s="64"/>
      <c r="P70" s="35"/>
      <c r="Q70" s="64"/>
      <c r="R70" s="36"/>
      <c r="S70" s="64"/>
      <c r="T70" s="35"/>
      <c r="U70" s="64"/>
      <c r="V70" s="35" t="s">
        <v>447</v>
      </c>
      <c r="W70" s="64">
        <v>6</v>
      </c>
      <c r="X70" s="35"/>
      <c r="Y70" s="64"/>
      <c r="Z70" s="36"/>
      <c r="AA70" s="64"/>
      <c r="AB70" s="35" t="s">
        <v>386</v>
      </c>
      <c r="AC70" s="64"/>
      <c r="AD70" s="65"/>
      <c r="AE70" s="76"/>
      <c r="AF70" s="58"/>
    </row>
    <row r="71" spans="1:32" ht="15.75" customHeight="1">
      <c r="A71" s="75"/>
      <c r="B71" s="35"/>
      <c r="C71" s="64"/>
      <c r="D71" s="35"/>
      <c r="E71" s="64"/>
      <c r="F71" s="35"/>
      <c r="G71" s="64"/>
      <c r="H71" s="35"/>
      <c r="I71" s="64"/>
      <c r="J71" s="35"/>
      <c r="K71" s="64"/>
      <c r="L71" s="35"/>
      <c r="M71" s="64"/>
      <c r="N71" s="35"/>
      <c r="O71" s="64"/>
      <c r="P71" s="35"/>
      <c r="Q71" s="64"/>
      <c r="R71" s="35"/>
      <c r="S71" s="64"/>
      <c r="T71" s="35"/>
      <c r="U71" s="64"/>
      <c r="V71" s="36" t="s">
        <v>387</v>
      </c>
      <c r="W71" s="64">
        <v>26</v>
      </c>
      <c r="X71" s="35"/>
      <c r="Y71" s="64"/>
      <c r="Z71" s="36"/>
      <c r="AA71" s="64"/>
      <c r="AB71" s="35" t="s">
        <v>388</v>
      </c>
      <c r="AC71" s="64">
        <v>26</v>
      </c>
      <c r="AD71" s="65"/>
      <c r="AE71" s="76"/>
      <c r="AF71" s="58"/>
    </row>
    <row r="72" spans="1:32" ht="15.75" customHeight="1">
      <c r="A72" s="75"/>
      <c r="B72" s="35"/>
      <c r="C72" s="64"/>
      <c r="D72" s="35"/>
      <c r="E72" s="64"/>
      <c r="F72" s="35"/>
      <c r="G72" s="64"/>
      <c r="H72" s="35"/>
      <c r="I72" s="64"/>
      <c r="J72" s="35"/>
      <c r="K72" s="64"/>
      <c r="L72" s="35"/>
      <c r="M72" s="64"/>
      <c r="N72" s="35"/>
      <c r="O72" s="64"/>
      <c r="P72" s="35"/>
      <c r="Q72" s="64"/>
      <c r="R72" s="36"/>
      <c r="S72" s="64"/>
      <c r="T72" s="35"/>
      <c r="U72" s="64"/>
      <c r="V72" s="36" t="s">
        <v>491</v>
      </c>
      <c r="W72" s="64"/>
      <c r="X72" s="35"/>
      <c r="Y72" s="64"/>
      <c r="Z72" s="36"/>
      <c r="AA72" s="64"/>
      <c r="AB72" s="36" t="s">
        <v>389</v>
      </c>
      <c r="AC72" s="64">
        <v>1</v>
      </c>
      <c r="AD72" s="65"/>
      <c r="AE72" s="76"/>
      <c r="AF72" s="58"/>
    </row>
    <row r="73" spans="1:32" ht="15.75" customHeight="1">
      <c r="A73" s="75"/>
      <c r="B73" s="35"/>
      <c r="C73" s="64"/>
      <c r="D73" s="35"/>
      <c r="E73" s="64"/>
      <c r="F73" s="35"/>
      <c r="G73" s="64"/>
      <c r="H73" s="35"/>
      <c r="I73" s="64"/>
      <c r="J73" s="35"/>
      <c r="K73" s="64"/>
      <c r="L73" s="35"/>
      <c r="M73" s="64"/>
      <c r="N73" s="35"/>
      <c r="O73" s="64"/>
      <c r="P73" s="35"/>
      <c r="Q73" s="64"/>
      <c r="R73" s="35"/>
      <c r="S73" s="64"/>
      <c r="T73" s="35"/>
      <c r="U73" s="64"/>
      <c r="V73" s="35" t="s">
        <v>390</v>
      </c>
      <c r="W73" s="64"/>
      <c r="X73" s="35"/>
      <c r="Y73" s="64"/>
      <c r="Z73" s="36"/>
      <c r="AA73" s="64"/>
      <c r="AB73" s="35" t="s">
        <v>391</v>
      </c>
      <c r="AC73" s="64">
        <v>31</v>
      </c>
      <c r="AD73" s="65"/>
      <c r="AE73" s="76"/>
      <c r="AF73" s="58"/>
    </row>
    <row r="74" spans="1:32" ht="15.75" customHeight="1">
      <c r="A74" s="75"/>
      <c r="B74" s="35"/>
      <c r="C74" s="64"/>
      <c r="D74" s="35"/>
      <c r="E74" s="64"/>
      <c r="F74" s="35"/>
      <c r="G74" s="64"/>
      <c r="H74" s="35"/>
      <c r="I74" s="64"/>
      <c r="J74" s="35"/>
      <c r="K74" s="64"/>
      <c r="L74" s="35"/>
      <c r="M74" s="64"/>
      <c r="N74" s="35"/>
      <c r="O74" s="64"/>
      <c r="P74" s="35"/>
      <c r="Q74" s="64"/>
      <c r="R74" s="35"/>
      <c r="S74" s="64"/>
      <c r="T74" s="35"/>
      <c r="U74" s="64"/>
      <c r="V74" s="36" t="s">
        <v>471</v>
      </c>
      <c r="W74" s="64"/>
      <c r="X74" s="35"/>
      <c r="Y74" s="64"/>
      <c r="Z74" s="36"/>
      <c r="AA74" s="64"/>
      <c r="AB74" s="35" t="s">
        <v>392</v>
      </c>
      <c r="AC74" s="39">
        <v>42</v>
      </c>
      <c r="AD74" s="65"/>
      <c r="AE74" s="76"/>
      <c r="AF74" s="58"/>
    </row>
    <row r="75" spans="1:32" ht="15.75" customHeight="1">
      <c r="A75" s="75"/>
      <c r="B75" s="35"/>
      <c r="C75" s="64"/>
      <c r="D75" s="35"/>
      <c r="E75" s="64"/>
      <c r="F75" s="35"/>
      <c r="G75" s="64"/>
      <c r="H75" s="35"/>
      <c r="I75" s="64"/>
      <c r="J75" s="35"/>
      <c r="K75" s="64"/>
      <c r="L75" s="35"/>
      <c r="M75" s="64"/>
      <c r="N75" s="35"/>
      <c r="O75" s="64"/>
      <c r="P75" s="35"/>
      <c r="Q75" s="64"/>
      <c r="R75" s="35"/>
      <c r="S75" s="64"/>
      <c r="T75" s="35"/>
      <c r="U75" s="64"/>
      <c r="V75" s="35" t="s">
        <v>462</v>
      </c>
      <c r="W75" s="39"/>
      <c r="X75" s="35"/>
      <c r="Y75" s="64"/>
      <c r="Z75" s="36"/>
      <c r="AA75" s="64"/>
      <c r="AB75" s="35" t="s">
        <v>393</v>
      </c>
      <c r="AC75" s="64"/>
      <c r="AD75" s="65"/>
      <c r="AE75" s="76"/>
      <c r="AF75" s="58"/>
    </row>
    <row r="76" spans="1:32" ht="15.75" customHeight="1">
      <c r="A76" s="75"/>
      <c r="B76" s="35"/>
      <c r="C76" s="64"/>
      <c r="D76" s="35"/>
      <c r="E76" s="64"/>
      <c r="F76" s="35"/>
      <c r="G76" s="64"/>
      <c r="H76" s="35"/>
      <c r="I76" s="64"/>
      <c r="J76" s="35"/>
      <c r="K76" s="64"/>
      <c r="L76" s="35"/>
      <c r="M76" s="64"/>
      <c r="N76" s="35"/>
      <c r="O76" s="64"/>
      <c r="P76" s="35"/>
      <c r="Q76" s="64"/>
      <c r="R76" s="35"/>
      <c r="S76" s="64"/>
      <c r="T76" s="35"/>
      <c r="U76" s="64"/>
      <c r="V76" s="43" t="s">
        <v>283</v>
      </c>
      <c r="W76" s="64">
        <v>31</v>
      </c>
      <c r="X76" s="35"/>
      <c r="Y76" s="64"/>
      <c r="Z76" s="36"/>
      <c r="AA76" s="64"/>
      <c r="AB76" s="35" t="s">
        <v>394</v>
      </c>
      <c r="AC76" s="64">
        <v>1</v>
      </c>
      <c r="AD76" s="65"/>
      <c r="AE76" s="76"/>
      <c r="AF76" s="58"/>
    </row>
    <row r="77" spans="1:32" ht="15.75" customHeight="1">
      <c r="A77" s="71"/>
      <c r="B77" s="35"/>
      <c r="C77" s="64"/>
      <c r="D77" s="35"/>
      <c r="E77" s="64"/>
      <c r="F77" s="35"/>
      <c r="G77" s="64"/>
      <c r="H77" s="35"/>
      <c r="I77" s="64"/>
      <c r="J77" s="35"/>
      <c r="K77" s="64"/>
      <c r="L77" s="35"/>
      <c r="M77" s="64"/>
      <c r="N77" s="35"/>
      <c r="O77" s="64"/>
      <c r="P77" s="35"/>
      <c r="Q77" s="64"/>
      <c r="R77" s="35"/>
      <c r="S77" s="64"/>
      <c r="T77" s="35"/>
      <c r="U77" s="64"/>
      <c r="V77" s="38" t="s">
        <v>480</v>
      </c>
      <c r="W77" s="39">
        <v>35</v>
      </c>
      <c r="X77" s="35"/>
      <c r="Y77" s="64"/>
      <c r="Z77" s="36"/>
      <c r="AA77" s="64"/>
      <c r="AB77" s="35" t="s">
        <v>395</v>
      </c>
      <c r="AC77" s="64">
        <v>6</v>
      </c>
      <c r="AD77" s="65"/>
      <c r="AE77" s="72"/>
      <c r="AF77" s="58"/>
    </row>
    <row r="78" spans="1:32" ht="15.75" customHeight="1">
      <c r="A78" s="71"/>
      <c r="B78" s="35"/>
      <c r="C78" s="64"/>
      <c r="D78" s="35"/>
      <c r="E78" s="64"/>
      <c r="F78" s="35"/>
      <c r="G78" s="64"/>
      <c r="H78" s="35"/>
      <c r="I78" s="64"/>
      <c r="J78" s="35"/>
      <c r="K78" s="64"/>
      <c r="L78" s="35"/>
      <c r="M78" s="64"/>
      <c r="N78" s="35"/>
      <c r="O78" s="64"/>
      <c r="P78" s="35"/>
      <c r="Q78" s="64"/>
      <c r="R78" s="35"/>
      <c r="S78" s="64"/>
      <c r="T78" s="35"/>
      <c r="U78" s="64"/>
      <c r="V78" s="43" t="s">
        <v>505</v>
      </c>
      <c r="W78" s="39"/>
      <c r="X78" s="35"/>
      <c r="Y78" s="64"/>
      <c r="Z78" s="36"/>
      <c r="AA78" s="64"/>
      <c r="AB78" s="36" t="s">
        <v>396</v>
      </c>
      <c r="AC78" s="64">
        <v>1</v>
      </c>
      <c r="AD78" s="65"/>
      <c r="AE78" s="72"/>
      <c r="AF78" s="58"/>
    </row>
    <row r="79" spans="1:32" ht="15.75" customHeight="1">
      <c r="A79" s="75"/>
      <c r="B79" s="35"/>
      <c r="C79" s="64"/>
      <c r="D79" s="35"/>
      <c r="E79" s="64"/>
      <c r="F79" s="35"/>
      <c r="G79" s="64"/>
      <c r="H79" s="35"/>
      <c r="I79" s="64"/>
      <c r="J79" s="35"/>
      <c r="K79" s="64"/>
      <c r="L79" s="35"/>
      <c r="M79" s="64"/>
      <c r="N79" s="35"/>
      <c r="O79" s="64"/>
      <c r="P79" s="35"/>
      <c r="Q79" s="64"/>
      <c r="R79" s="35"/>
      <c r="S79" s="64"/>
      <c r="T79" s="35"/>
      <c r="U79" s="64"/>
      <c r="V79" s="43" t="s">
        <v>461</v>
      </c>
      <c r="W79" s="64">
        <v>9</v>
      </c>
      <c r="X79" s="35"/>
      <c r="Y79" s="64"/>
      <c r="Z79" s="36"/>
      <c r="AA79" s="64"/>
      <c r="AB79" s="35" t="s">
        <v>472</v>
      </c>
      <c r="AC79" s="64">
        <v>3</v>
      </c>
      <c r="AD79" s="65"/>
      <c r="AE79" s="76"/>
      <c r="AF79" s="58"/>
    </row>
    <row r="80" spans="1:32" ht="15.75" customHeight="1">
      <c r="A80" s="75"/>
      <c r="B80" s="35"/>
      <c r="C80" s="64"/>
      <c r="D80" s="35"/>
      <c r="E80" s="64"/>
      <c r="F80" s="35"/>
      <c r="G80" s="64"/>
      <c r="H80" s="35"/>
      <c r="I80" s="64"/>
      <c r="J80" s="35"/>
      <c r="K80" s="64"/>
      <c r="L80" s="35"/>
      <c r="M80" s="64"/>
      <c r="N80" s="35"/>
      <c r="O80" s="64"/>
      <c r="P80" s="35"/>
      <c r="Q80" s="64"/>
      <c r="R80" s="35"/>
      <c r="S80" s="64"/>
      <c r="T80" s="35"/>
      <c r="U80" s="64"/>
      <c r="V80" s="43" t="s">
        <v>460</v>
      </c>
      <c r="W80" s="64">
        <v>29</v>
      </c>
      <c r="X80" s="35"/>
      <c r="Y80" s="64"/>
      <c r="Z80" s="36"/>
      <c r="AA80" s="64"/>
      <c r="AB80" s="36"/>
      <c r="AC80" s="64"/>
      <c r="AD80" s="65"/>
      <c r="AE80" s="76"/>
      <c r="AF80" s="58"/>
    </row>
    <row r="81" spans="1:33" ht="15.75" customHeight="1">
      <c r="A81" s="75"/>
      <c r="B81" s="35"/>
      <c r="C81" s="64"/>
      <c r="D81" s="35"/>
      <c r="E81" s="64"/>
      <c r="F81" s="35"/>
      <c r="G81" s="64"/>
      <c r="H81" s="35"/>
      <c r="I81" s="64"/>
      <c r="J81" s="35"/>
      <c r="K81" s="64"/>
      <c r="L81" s="35"/>
      <c r="M81" s="64"/>
      <c r="N81" s="35"/>
      <c r="O81" s="64"/>
      <c r="P81" s="35"/>
      <c r="Q81" s="64"/>
      <c r="R81" s="35"/>
      <c r="S81" s="64"/>
      <c r="T81" s="35"/>
      <c r="U81" s="64"/>
      <c r="V81" s="35" t="s">
        <v>485</v>
      </c>
      <c r="W81" s="39"/>
      <c r="X81" s="35"/>
      <c r="Y81" s="64"/>
      <c r="Z81" s="36"/>
      <c r="AA81" s="64"/>
      <c r="AB81" s="35"/>
      <c r="AC81" s="64"/>
      <c r="AD81" s="65"/>
      <c r="AE81" s="76"/>
      <c r="AF81" s="58"/>
    </row>
    <row r="82" spans="1:33" ht="15.75" customHeight="1">
      <c r="A82" s="75"/>
      <c r="B82" s="35"/>
      <c r="C82" s="64"/>
      <c r="D82" s="35"/>
      <c r="E82" s="64"/>
      <c r="F82" s="35"/>
      <c r="G82" s="64"/>
      <c r="H82" s="35"/>
      <c r="I82" s="64"/>
      <c r="J82" s="35"/>
      <c r="K82" s="64"/>
      <c r="L82" s="35"/>
      <c r="M82" s="64"/>
      <c r="N82" s="35"/>
      <c r="O82" s="64"/>
      <c r="P82" s="35"/>
      <c r="Q82" s="64"/>
      <c r="R82" s="35"/>
      <c r="S82" s="64"/>
      <c r="T82" s="35"/>
      <c r="U82" s="64"/>
      <c r="V82" s="35" t="s">
        <v>476</v>
      </c>
      <c r="W82" s="39"/>
      <c r="X82" s="35"/>
      <c r="Y82" s="64"/>
      <c r="Z82" s="36"/>
      <c r="AA82" s="64"/>
      <c r="AB82" s="35"/>
      <c r="AC82" s="64"/>
      <c r="AD82" s="65"/>
      <c r="AE82" s="76"/>
      <c r="AF82" s="58"/>
    </row>
    <row r="83" spans="1:33" ht="15.75" customHeight="1">
      <c r="A83" s="75"/>
      <c r="B83" s="35"/>
      <c r="C83" s="64"/>
      <c r="D83" s="35"/>
      <c r="E83" s="64"/>
      <c r="F83" s="35"/>
      <c r="G83" s="64"/>
      <c r="H83" s="35"/>
      <c r="I83" s="64"/>
      <c r="J83" s="35"/>
      <c r="K83" s="64"/>
      <c r="L83" s="35"/>
      <c r="M83" s="64"/>
      <c r="N83" s="35"/>
      <c r="O83" s="64"/>
      <c r="P83" s="35"/>
      <c r="Q83" s="64"/>
      <c r="R83" s="35"/>
      <c r="S83" s="64"/>
      <c r="T83" s="35"/>
      <c r="U83" s="64"/>
      <c r="V83" s="43" t="s">
        <v>490</v>
      </c>
      <c r="W83" s="64"/>
      <c r="X83" s="35"/>
      <c r="Y83" s="64"/>
      <c r="Z83" s="36"/>
      <c r="AA83" s="64"/>
      <c r="AB83" s="36"/>
      <c r="AC83" s="64"/>
      <c r="AD83" s="65"/>
      <c r="AE83" s="76"/>
      <c r="AF83" s="58"/>
    </row>
    <row r="84" spans="1:33" ht="15.75" customHeight="1">
      <c r="A84" s="75"/>
      <c r="B84" s="35"/>
      <c r="C84" s="64"/>
      <c r="D84" s="35"/>
      <c r="E84" s="64"/>
      <c r="F84" s="35"/>
      <c r="G84" s="64"/>
      <c r="H84" s="35"/>
      <c r="I84" s="64"/>
      <c r="J84" s="35"/>
      <c r="K84" s="64"/>
      <c r="L84" s="35"/>
      <c r="M84" s="64"/>
      <c r="N84" s="35"/>
      <c r="O84" s="64"/>
      <c r="P84" s="35"/>
      <c r="Q84" s="64"/>
      <c r="R84" s="35"/>
      <c r="S84" s="64"/>
      <c r="T84" s="35"/>
      <c r="U84" s="64"/>
      <c r="V84" s="43" t="s">
        <v>397</v>
      </c>
      <c r="W84" s="64"/>
      <c r="X84" s="35"/>
      <c r="Y84" s="64"/>
      <c r="Z84" s="36"/>
      <c r="AA84" s="64"/>
      <c r="AB84" s="35"/>
      <c r="AC84" s="64"/>
      <c r="AD84" s="65"/>
      <c r="AE84" s="76"/>
      <c r="AF84" s="58"/>
    </row>
    <row r="85" spans="1:33" ht="15.75" customHeight="1">
      <c r="A85" s="75"/>
      <c r="B85" s="35"/>
      <c r="C85" s="64"/>
      <c r="D85" s="35"/>
      <c r="E85" s="64"/>
      <c r="F85" s="35"/>
      <c r="G85" s="64"/>
      <c r="H85" s="35"/>
      <c r="I85" s="64"/>
      <c r="J85" s="35"/>
      <c r="K85" s="64"/>
      <c r="L85" s="35"/>
      <c r="M85" s="64"/>
      <c r="N85" s="35"/>
      <c r="O85" s="64"/>
      <c r="P85" s="35"/>
      <c r="Q85" s="64"/>
      <c r="R85" s="35"/>
      <c r="S85" s="64"/>
      <c r="T85" s="35"/>
      <c r="U85" s="64"/>
      <c r="V85" s="43" t="s">
        <v>439</v>
      </c>
      <c r="W85" s="64">
        <v>1</v>
      </c>
      <c r="X85" s="35"/>
      <c r="Y85" s="64"/>
      <c r="Z85" s="36"/>
      <c r="AA85" s="64"/>
      <c r="AB85" s="35"/>
      <c r="AC85" s="64"/>
      <c r="AD85" s="65"/>
      <c r="AE85" s="76"/>
      <c r="AF85" s="58"/>
    </row>
    <row r="86" spans="1:33" ht="15.75" customHeight="1">
      <c r="A86" s="75"/>
      <c r="B86" s="35"/>
      <c r="C86" s="64"/>
      <c r="D86" s="35"/>
      <c r="E86" s="64"/>
      <c r="F86" s="35"/>
      <c r="G86" s="64"/>
      <c r="H86" s="35"/>
      <c r="I86" s="64"/>
      <c r="J86" s="35"/>
      <c r="K86" s="64"/>
      <c r="L86" s="35"/>
      <c r="M86" s="64"/>
      <c r="N86" s="35"/>
      <c r="O86" s="64"/>
      <c r="P86" s="35"/>
      <c r="Q86" s="64"/>
      <c r="R86" s="35"/>
      <c r="S86" s="64"/>
      <c r="T86" s="35"/>
      <c r="U86" s="64"/>
      <c r="V86" s="43" t="s">
        <v>486</v>
      </c>
      <c r="W86" s="64">
        <v>12</v>
      </c>
      <c r="X86" s="35"/>
      <c r="Y86" s="64"/>
      <c r="Z86" s="36"/>
      <c r="AA86" s="64"/>
      <c r="AB86" s="35"/>
      <c r="AC86" s="64"/>
      <c r="AD86" s="65"/>
      <c r="AE86" s="76"/>
      <c r="AF86" s="58"/>
    </row>
    <row r="87" spans="1:33" ht="15.75" customHeight="1">
      <c r="A87" s="75"/>
      <c r="B87" s="35"/>
      <c r="C87" s="64"/>
      <c r="D87" s="35"/>
      <c r="E87" s="64"/>
      <c r="F87" s="35"/>
      <c r="G87" s="64"/>
      <c r="H87" s="35"/>
      <c r="I87" s="64"/>
      <c r="J87" s="35"/>
      <c r="K87" s="64"/>
      <c r="L87" s="35"/>
      <c r="M87" s="64"/>
      <c r="N87" s="35"/>
      <c r="O87" s="64"/>
      <c r="P87" s="35"/>
      <c r="Q87" s="64"/>
      <c r="R87" s="35"/>
      <c r="S87" s="64"/>
      <c r="T87" s="35"/>
      <c r="U87" s="64"/>
      <c r="V87" s="35" t="s">
        <v>399</v>
      </c>
      <c r="W87" s="64">
        <v>390</v>
      </c>
      <c r="X87" s="35"/>
      <c r="Y87" s="64"/>
      <c r="Z87" s="36"/>
      <c r="AA87" s="64"/>
      <c r="AB87" s="35"/>
      <c r="AC87" s="64"/>
      <c r="AD87" s="65"/>
      <c r="AE87" s="76"/>
      <c r="AF87" s="58"/>
    </row>
    <row r="88" spans="1:33" ht="15.75" customHeight="1">
      <c r="A88" s="75"/>
      <c r="B88" s="35"/>
      <c r="C88" s="64"/>
      <c r="D88" s="35"/>
      <c r="E88" s="64"/>
      <c r="F88" s="35"/>
      <c r="G88" s="64"/>
      <c r="H88" s="35"/>
      <c r="I88" s="64"/>
      <c r="J88" s="35"/>
      <c r="K88" s="64"/>
      <c r="L88" s="35"/>
      <c r="M88" s="64"/>
      <c r="N88" s="35"/>
      <c r="O88" s="64"/>
      <c r="P88" s="35"/>
      <c r="Q88" s="64"/>
      <c r="R88" s="35"/>
      <c r="S88" s="64"/>
      <c r="T88" s="35"/>
      <c r="U88" s="64"/>
      <c r="V88" s="35" t="s">
        <v>400</v>
      </c>
      <c r="W88" s="64">
        <v>164</v>
      </c>
      <c r="X88" s="35"/>
      <c r="Y88" s="64"/>
      <c r="Z88" s="36"/>
      <c r="AA88" s="64"/>
      <c r="AB88" s="35"/>
      <c r="AC88" s="64"/>
      <c r="AD88" s="65"/>
      <c r="AE88" s="76"/>
      <c r="AF88" s="58"/>
    </row>
    <row r="89" spans="1:33" ht="15.75" customHeight="1">
      <c r="A89" s="75"/>
      <c r="B89" s="35"/>
      <c r="C89" s="64"/>
      <c r="D89" s="35"/>
      <c r="E89" s="64"/>
      <c r="F89" s="35"/>
      <c r="G89" s="64"/>
      <c r="H89" s="35"/>
      <c r="I89" s="64"/>
      <c r="J89" s="35"/>
      <c r="K89" s="64"/>
      <c r="L89" s="35"/>
      <c r="M89" s="64"/>
      <c r="N89" s="35"/>
      <c r="O89" s="64"/>
      <c r="P89" s="35"/>
      <c r="Q89" s="64"/>
      <c r="R89" s="35"/>
      <c r="S89" s="64"/>
      <c r="T89" s="35"/>
      <c r="U89" s="64"/>
      <c r="V89" s="35" t="s">
        <v>401</v>
      </c>
      <c r="W89" s="64">
        <v>329</v>
      </c>
      <c r="X89" s="35"/>
      <c r="Y89" s="64"/>
      <c r="Z89" s="36"/>
      <c r="AA89" s="64"/>
      <c r="AB89" s="35"/>
      <c r="AC89" s="64"/>
      <c r="AD89" s="40"/>
      <c r="AE89" s="76"/>
      <c r="AF89" s="58"/>
    </row>
    <row r="90" spans="1:33" ht="15.75" customHeight="1">
      <c r="A90" s="75"/>
      <c r="B90" s="35"/>
      <c r="C90" s="64"/>
      <c r="D90" s="35"/>
      <c r="E90" s="64"/>
      <c r="F90" s="35"/>
      <c r="G90" s="64"/>
      <c r="H90" s="35"/>
      <c r="I90" s="64"/>
      <c r="J90" s="35"/>
      <c r="K90" s="64"/>
      <c r="L90" s="35"/>
      <c r="M90" s="64"/>
      <c r="N90" s="35"/>
      <c r="O90" s="64"/>
      <c r="P90" s="35"/>
      <c r="Q90" s="64"/>
      <c r="R90" s="35"/>
      <c r="S90" s="64"/>
      <c r="T90" s="35"/>
      <c r="U90" s="64"/>
      <c r="V90" s="43" t="s">
        <v>441</v>
      </c>
      <c r="W90" s="64">
        <v>184</v>
      </c>
      <c r="X90" s="35"/>
      <c r="Y90" s="64"/>
      <c r="Z90" s="36"/>
      <c r="AA90" s="64"/>
      <c r="AB90" s="35"/>
      <c r="AC90" s="64"/>
      <c r="AD90" s="40"/>
      <c r="AE90" s="76"/>
      <c r="AF90" s="58"/>
    </row>
    <row r="91" spans="1:33" ht="15.75" customHeight="1">
      <c r="A91" s="75"/>
      <c r="B91" s="35"/>
      <c r="C91" s="64"/>
      <c r="D91" s="35"/>
      <c r="E91" s="64"/>
      <c r="F91" s="35"/>
      <c r="G91" s="64"/>
      <c r="H91" s="35"/>
      <c r="I91" s="64"/>
      <c r="J91" s="35"/>
      <c r="K91" s="64"/>
      <c r="L91" s="35"/>
      <c r="M91" s="64"/>
      <c r="N91" s="35"/>
      <c r="O91" s="64"/>
      <c r="P91" s="35"/>
      <c r="Q91" s="64"/>
      <c r="R91" s="35"/>
      <c r="S91" s="64"/>
      <c r="T91" s="35"/>
      <c r="U91" s="64"/>
      <c r="V91" s="38" t="s">
        <v>403</v>
      </c>
      <c r="W91" s="64">
        <v>30</v>
      </c>
      <c r="X91" s="35"/>
      <c r="Y91" s="64"/>
      <c r="Z91" s="36"/>
      <c r="AA91" s="64"/>
      <c r="AB91" s="35"/>
      <c r="AC91" s="64"/>
      <c r="AD91" s="40"/>
      <c r="AE91" s="76"/>
      <c r="AF91" s="58"/>
    </row>
    <row r="92" spans="1:33" ht="15.75" customHeight="1">
      <c r="A92" s="75"/>
      <c r="B92" s="35"/>
      <c r="C92" s="64"/>
      <c r="D92" s="35"/>
      <c r="E92" s="64"/>
      <c r="F92" s="35"/>
      <c r="G92" s="64"/>
      <c r="H92" s="35"/>
      <c r="I92" s="64"/>
      <c r="J92" s="35"/>
      <c r="K92" s="64"/>
      <c r="L92" s="35"/>
      <c r="M92" s="64"/>
      <c r="N92" s="35"/>
      <c r="O92" s="64"/>
      <c r="P92" s="35"/>
      <c r="Q92" s="64"/>
      <c r="R92" s="35"/>
      <c r="S92" s="64"/>
      <c r="T92" s="35"/>
      <c r="U92" s="64"/>
      <c r="V92" s="43" t="s">
        <v>404</v>
      </c>
      <c r="W92" s="64">
        <v>32</v>
      </c>
      <c r="X92" s="35"/>
      <c r="Y92" s="64"/>
      <c r="Z92" s="43"/>
      <c r="AA92" s="64"/>
      <c r="AB92" s="35"/>
      <c r="AC92" s="64"/>
      <c r="AD92" s="40"/>
      <c r="AE92" s="76"/>
      <c r="AF92" s="58"/>
    </row>
    <row r="93" spans="1:33" ht="15.75" customHeight="1">
      <c r="A93" s="75"/>
      <c r="B93" s="35"/>
      <c r="C93" s="64"/>
      <c r="D93" s="35"/>
      <c r="E93" s="64"/>
      <c r="F93" s="35"/>
      <c r="G93" s="64"/>
      <c r="H93" s="35"/>
      <c r="I93" s="64"/>
      <c r="J93" s="35"/>
      <c r="K93" s="64"/>
      <c r="L93" s="35"/>
      <c r="M93" s="64"/>
      <c r="N93" s="35"/>
      <c r="O93" s="64"/>
      <c r="P93" s="35"/>
      <c r="Q93" s="64"/>
      <c r="R93" s="35"/>
      <c r="S93" s="64"/>
      <c r="T93" s="35"/>
      <c r="U93" s="64"/>
      <c r="V93" s="43" t="s">
        <v>405</v>
      </c>
      <c r="W93" s="64">
        <v>75</v>
      </c>
      <c r="X93" s="35"/>
      <c r="Y93" s="64"/>
      <c r="Z93" s="43"/>
      <c r="AA93" s="64"/>
      <c r="AB93" s="35"/>
      <c r="AC93" s="64"/>
      <c r="AD93" s="40"/>
      <c r="AE93" s="76"/>
      <c r="AF93" s="58"/>
    </row>
    <row r="94" spans="1:33" ht="15.75" customHeight="1">
      <c r="A94" s="75"/>
      <c r="B94" s="35"/>
      <c r="C94" s="64"/>
      <c r="D94" s="35"/>
      <c r="E94" s="64"/>
      <c r="F94" s="35"/>
      <c r="G94" s="64"/>
      <c r="H94" s="35"/>
      <c r="I94" s="64"/>
      <c r="J94" s="35"/>
      <c r="K94" s="64"/>
      <c r="L94" s="35"/>
      <c r="M94" s="64"/>
      <c r="N94" s="35"/>
      <c r="O94" s="64"/>
      <c r="P94" s="35"/>
      <c r="Q94" s="64"/>
      <c r="R94" s="35"/>
      <c r="S94" s="64"/>
      <c r="T94" s="35"/>
      <c r="U94" s="64"/>
      <c r="V94" s="35" t="s">
        <v>185</v>
      </c>
      <c r="W94" s="64">
        <v>17</v>
      </c>
      <c r="X94" s="35"/>
      <c r="Y94" s="64"/>
      <c r="Z94" s="43"/>
      <c r="AA94" s="64"/>
      <c r="AB94" s="35"/>
      <c r="AC94" s="64"/>
      <c r="AD94" s="47"/>
      <c r="AE94" s="76"/>
      <c r="AF94" s="58"/>
    </row>
    <row r="95" spans="1:33" ht="15.75" customHeight="1">
      <c r="A95" s="75"/>
      <c r="B95" s="35"/>
      <c r="C95" s="64"/>
      <c r="D95" s="35"/>
      <c r="E95" s="64"/>
      <c r="F95" s="35"/>
      <c r="G95" s="64"/>
      <c r="H95" s="35"/>
      <c r="I95" s="64"/>
      <c r="J95" s="35"/>
      <c r="K95" s="64"/>
      <c r="L95" s="35"/>
      <c r="M95" s="64"/>
      <c r="N95" s="35"/>
      <c r="O95" s="64"/>
      <c r="P95" s="35"/>
      <c r="Q95" s="64"/>
      <c r="R95" s="35"/>
      <c r="S95" s="64"/>
      <c r="T95" s="35"/>
      <c r="U95" s="64"/>
      <c r="V95" s="43" t="s">
        <v>456</v>
      </c>
      <c r="W95" s="64">
        <v>40</v>
      </c>
      <c r="X95" s="35"/>
      <c r="Y95" s="64"/>
      <c r="Z95" s="43"/>
      <c r="AA95" s="64"/>
      <c r="AB95" s="35"/>
      <c r="AC95" s="64"/>
      <c r="AD95" s="47"/>
      <c r="AE95" s="76"/>
      <c r="AF95" s="58"/>
      <c r="AG95" s="10"/>
    </row>
    <row r="96" spans="1:33" ht="15.75" customHeight="1">
      <c r="A96" s="75"/>
      <c r="B96" s="35"/>
      <c r="C96" s="64"/>
      <c r="D96" s="35"/>
      <c r="E96" s="64"/>
      <c r="F96" s="35"/>
      <c r="G96" s="64"/>
      <c r="H96" s="35"/>
      <c r="I96" s="64"/>
      <c r="J96" s="35"/>
      <c r="K96" s="64"/>
      <c r="L96" s="35"/>
      <c r="M96" s="64"/>
      <c r="N96" s="35"/>
      <c r="O96" s="64"/>
      <c r="P96" s="35"/>
      <c r="Q96" s="64"/>
      <c r="R96" s="35"/>
      <c r="S96" s="64"/>
      <c r="T96" s="35"/>
      <c r="U96" s="64"/>
      <c r="V96" s="36" t="s">
        <v>481</v>
      </c>
      <c r="W96" s="39">
        <v>80</v>
      </c>
      <c r="X96" s="35"/>
      <c r="Y96" s="64"/>
      <c r="Z96" s="36"/>
      <c r="AA96" s="64"/>
      <c r="AB96" s="35"/>
      <c r="AC96" s="64"/>
      <c r="AD96" s="47"/>
      <c r="AE96" s="76"/>
      <c r="AF96" s="58"/>
      <c r="AG96" s="10"/>
    </row>
    <row r="97" spans="1:33" ht="15.75" customHeight="1">
      <c r="A97" s="75"/>
      <c r="B97" s="35"/>
      <c r="C97" s="64"/>
      <c r="D97" s="35"/>
      <c r="E97" s="64"/>
      <c r="F97" s="35"/>
      <c r="G97" s="64"/>
      <c r="H97" s="36"/>
      <c r="I97" s="64"/>
      <c r="J97" s="35"/>
      <c r="K97" s="64"/>
      <c r="L97" s="35"/>
      <c r="M97" s="64"/>
      <c r="N97" s="35"/>
      <c r="O97" s="64"/>
      <c r="P97" s="35"/>
      <c r="Q97" s="64"/>
      <c r="R97" s="35"/>
      <c r="S97" s="64"/>
      <c r="T97" s="35"/>
      <c r="U97" s="64"/>
      <c r="V97" s="43" t="s">
        <v>406</v>
      </c>
      <c r="W97" s="64"/>
      <c r="X97" s="35"/>
      <c r="Y97" s="64"/>
      <c r="Z97" s="36"/>
      <c r="AA97" s="64"/>
      <c r="AB97" s="35"/>
      <c r="AC97" s="64"/>
      <c r="AD97" s="89"/>
      <c r="AE97" s="76"/>
      <c r="AF97" s="58"/>
      <c r="AG97" s="10"/>
    </row>
    <row r="98" spans="1:33" ht="15.75" customHeight="1">
      <c r="A98" s="75"/>
      <c r="B98" s="35"/>
      <c r="C98" s="64"/>
      <c r="D98" s="35"/>
      <c r="E98" s="64"/>
      <c r="F98" s="35"/>
      <c r="G98" s="64"/>
      <c r="H98" s="35"/>
      <c r="I98" s="64"/>
      <c r="J98" s="35"/>
      <c r="K98" s="64"/>
      <c r="L98" s="35"/>
      <c r="M98" s="64"/>
      <c r="N98" s="35"/>
      <c r="O98" s="64"/>
      <c r="P98" s="35"/>
      <c r="Q98" s="64"/>
      <c r="R98" s="35"/>
      <c r="S98" s="64"/>
      <c r="T98" s="35"/>
      <c r="U98" s="64"/>
      <c r="V98" s="43" t="s">
        <v>407</v>
      </c>
      <c r="W98" s="64"/>
      <c r="X98" s="35"/>
      <c r="Y98" s="64"/>
      <c r="Z98" s="36"/>
      <c r="AA98" s="64"/>
      <c r="AB98" s="35"/>
      <c r="AC98" s="64"/>
      <c r="AD98" s="47"/>
      <c r="AE98" s="76"/>
      <c r="AF98" s="58"/>
      <c r="AG98" s="10"/>
    </row>
    <row r="99" spans="1:33" ht="15.75" customHeight="1">
      <c r="A99" s="75"/>
      <c r="B99" s="35"/>
      <c r="C99" s="64"/>
      <c r="D99" s="35"/>
      <c r="E99" s="64"/>
      <c r="F99" s="35"/>
      <c r="G99" s="64"/>
      <c r="H99" s="35"/>
      <c r="I99" s="64"/>
      <c r="J99" s="35"/>
      <c r="K99" s="64"/>
      <c r="L99" s="35"/>
      <c r="M99" s="64"/>
      <c r="N99" s="35"/>
      <c r="O99" s="64"/>
      <c r="P99" s="35"/>
      <c r="Q99" s="64"/>
      <c r="R99" s="35"/>
      <c r="S99" s="64"/>
      <c r="T99" s="35"/>
      <c r="U99" s="64"/>
      <c r="V99" s="36" t="s">
        <v>188</v>
      </c>
      <c r="W99" s="39">
        <v>340</v>
      </c>
      <c r="X99" s="35"/>
      <c r="Y99" s="64"/>
      <c r="Z99" s="36"/>
      <c r="AA99" s="64"/>
      <c r="AB99" s="35"/>
      <c r="AC99" s="64"/>
      <c r="AD99" s="47"/>
      <c r="AE99" s="76"/>
      <c r="AF99" s="58"/>
    </row>
    <row r="100" spans="1:33" ht="15.75" customHeight="1">
      <c r="A100" s="75"/>
      <c r="B100" s="35"/>
      <c r="C100" s="64"/>
      <c r="D100" s="35"/>
      <c r="E100" s="64"/>
      <c r="F100" s="35"/>
      <c r="G100" s="64"/>
      <c r="H100" s="35"/>
      <c r="I100" s="64"/>
      <c r="J100" s="35"/>
      <c r="K100" s="64"/>
      <c r="L100" s="35"/>
      <c r="M100" s="64"/>
      <c r="N100" s="35"/>
      <c r="O100" s="64"/>
      <c r="P100" s="35"/>
      <c r="Q100" s="64"/>
      <c r="R100" s="35"/>
      <c r="S100" s="64"/>
      <c r="T100" s="35"/>
      <c r="U100" s="64"/>
      <c r="V100" s="43" t="s">
        <v>189</v>
      </c>
      <c r="W100" s="64">
        <v>19</v>
      </c>
      <c r="X100" s="35"/>
      <c r="Y100" s="64"/>
      <c r="Z100" s="36"/>
      <c r="AA100" s="64"/>
      <c r="AB100" s="35"/>
      <c r="AC100" s="64"/>
      <c r="AD100" s="47"/>
      <c r="AE100" s="76"/>
      <c r="AF100" s="58"/>
    </row>
    <row r="101" spans="1:33" ht="15.75" customHeight="1">
      <c r="A101" s="75"/>
      <c r="B101" s="35"/>
      <c r="C101" s="64"/>
      <c r="D101" s="35"/>
      <c r="E101" s="64"/>
      <c r="F101" s="35"/>
      <c r="G101" s="64"/>
      <c r="H101" s="35"/>
      <c r="I101" s="64"/>
      <c r="J101" s="35"/>
      <c r="K101" s="64"/>
      <c r="L101" s="35"/>
      <c r="M101" s="64"/>
      <c r="N101" s="35"/>
      <c r="O101" s="64"/>
      <c r="P101" s="35"/>
      <c r="Q101" s="64"/>
      <c r="R101" s="35"/>
      <c r="S101" s="64"/>
      <c r="T101" s="35"/>
      <c r="U101" s="64"/>
      <c r="V101" s="43" t="s">
        <v>408</v>
      </c>
      <c r="W101" s="64">
        <v>189</v>
      </c>
      <c r="X101" s="35"/>
      <c r="Y101" s="64"/>
      <c r="Z101" s="36"/>
      <c r="AA101" s="64"/>
      <c r="AB101" s="35"/>
      <c r="AC101" s="64"/>
      <c r="AD101" s="47"/>
      <c r="AE101" s="76"/>
      <c r="AF101" s="58"/>
    </row>
    <row r="102" spans="1:33" ht="15.75" customHeight="1">
      <c r="A102" s="75"/>
      <c r="B102" s="35"/>
      <c r="C102" s="64"/>
      <c r="D102" s="35"/>
      <c r="E102" s="64"/>
      <c r="F102" s="35"/>
      <c r="G102" s="64"/>
      <c r="H102" s="35"/>
      <c r="I102" s="64"/>
      <c r="J102" s="35"/>
      <c r="K102" s="64"/>
      <c r="L102" s="35"/>
      <c r="M102" s="64"/>
      <c r="N102" s="35"/>
      <c r="O102" s="64"/>
      <c r="P102" s="35"/>
      <c r="Q102" s="64"/>
      <c r="R102" s="35"/>
      <c r="S102" s="64"/>
      <c r="T102" s="35"/>
      <c r="U102" s="64"/>
      <c r="V102" s="43" t="s">
        <v>409</v>
      </c>
      <c r="W102" s="64">
        <v>146</v>
      </c>
      <c r="X102" s="35"/>
      <c r="Y102" s="64"/>
      <c r="Z102" s="36"/>
      <c r="AA102" s="64"/>
      <c r="AB102" s="35"/>
      <c r="AC102" s="64"/>
      <c r="AD102" s="47"/>
      <c r="AE102" s="76"/>
      <c r="AF102" s="58"/>
    </row>
    <row r="103" spans="1:33" ht="15.75" customHeight="1">
      <c r="A103" s="75"/>
      <c r="B103" s="35"/>
      <c r="C103" s="64"/>
      <c r="D103" s="35"/>
      <c r="E103" s="64"/>
      <c r="F103" s="35"/>
      <c r="G103" s="64"/>
      <c r="H103" s="35"/>
      <c r="I103" s="64"/>
      <c r="J103" s="35"/>
      <c r="K103" s="64"/>
      <c r="L103" s="35"/>
      <c r="M103" s="64"/>
      <c r="N103" s="35"/>
      <c r="O103" s="64"/>
      <c r="P103" s="35"/>
      <c r="Q103" s="64"/>
      <c r="R103" s="35"/>
      <c r="S103" s="64"/>
      <c r="T103" s="35"/>
      <c r="U103" s="64"/>
      <c r="V103" s="35" t="s">
        <v>435</v>
      </c>
      <c r="W103" s="39"/>
      <c r="X103" s="35"/>
      <c r="Y103" s="64"/>
      <c r="Z103" s="36"/>
      <c r="AA103" s="64"/>
      <c r="AB103" s="35"/>
      <c r="AC103" s="64"/>
      <c r="AD103" s="47"/>
      <c r="AE103" s="76"/>
      <c r="AF103" s="58"/>
    </row>
    <row r="104" spans="1:33" ht="15.75" customHeight="1">
      <c r="A104" s="75"/>
      <c r="B104" s="35"/>
      <c r="C104" s="64"/>
      <c r="D104" s="35"/>
      <c r="E104" s="64"/>
      <c r="F104" s="35"/>
      <c r="G104" s="64"/>
      <c r="H104" s="35"/>
      <c r="I104" s="64"/>
      <c r="J104" s="35"/>
      <c r="K104" s="64"/>
      <c r="L104" s="35"/>
      <c r="M104" s="64"/>
      <c r="N104" s="35"/>
      <c r="O104" s="64"/>
      <c r="P104" s="35"/>
      <c r="Q104" s="64"/>
      <c r="R104" s="35"/>
      <c r="S104" s="64"/>
      <c r="T104" s="35"/>
      <c r="U104" s="64"/>
      <c r="V104" s="35" t="s">
        <v>450</v>
      </c>
      <c r="W104" s="64">
        <v>239</v>
      </c>
      <c r="X104" s="35"/>
      <c r="Y104" s="64"/>
      <c r="Z104" s="36"/>
      <c r="AA104" s="64"/>
      <c r="AB104" s="35"/>
      <c r="AC104" s="64"/>
      <c r="AD104" s="47"/>
      <c r="AE104" s="76"/>
      <c r="AF104" s="58"/>
    </row>
    <row r="105" spans="1:33" ht="15.75" customHeight="1">
      <c r="A105" s="75"/>
      <c r="B105" s="35"/>
      <c r="C105" s="64"/>
      <c r="D105" s="35"/>
      <c r="E105" s="64"/>
      <c r="F105" s="35"/>
      <c r="G105" s="64"/>
      <c r="H105" s="35"/>
      <c r="I105" s="64"/>
      <c r="J105" s="35"/>
      <c r="K105" s="64"/>
      <c r="L105" s="35"/>
      <c r="M105" s="64"/>
      <c r="N105" s="35"/>
      <c r="O105" s="64"/>
      <c r="P105" s="35"/>
      <c r="Q105" s="64"/>
      <c r="R105" s="35"/>
      <c r="S105" s="64"/>
      <c r="T105" s="35"/>
      <c r="U105" s="64"/>
      <c r="V105" s="38" t="s">
        <v>190</v>
      </c>
      <c r="W105" s="64">
        <v>192</v>
      </c>
      <c r="X105" s="35"/>
      <c r="Y105" s="64"/>
      <c r="Z105" s="36"/>
      <c r="AA105" s="64"/>
      <c r="AB105" s="35"/>
      <c r="AC105" s="64"/>
      <c r="AD105" s="47"/>
      <c r="AE105" s="76"/>
      <c r="AF105" s="58"/>
    </row>
    <row r="106" spans="1:33" ht="15.75" customHeight="1">
      <c r="A106" s="75"/>
      <c r="B106" s="35"/>
      <c r="C106" s="64"/>
      <c r="D106" s="35"/>
      <c r="E106" s="64"/>
      <c r="F106" s="35"/>
      <c r="G106" s="64"/>
      <c r="H106" s="35"/>
      <c r="I106" s="64"/>
      <c r="J106" s="35"/>
      <c r="K106" s="64"/>
      <c r="L106" s="35"/>
      <c r="M106" s="64"/>
      <c r="N106" s="35"/>
      <c r="O106" s="64"/>
      <c r="P106" s="35"/>
      <c r="Q106" s="64"/>
      <c r="R106" s="35"/>
      <c r="S106" s="64"/>
      <c r="T106" s="35"/>
      <c r="U106" s="64"/>
      <c r="V106" s="36" t="s">
        <v>511</v>
      </c>
      <c r="W106" s="64">
        <v>43</v>
      </c>
      <c r="X106" s="35"/>
      <c r="Y106" s="64"/>
      <c r="Z106" s="36"/>
      <c r="AA106" s="64"/>
      <c r="AB106" s="35"/>
      <c r="AC106" s="64"/>
      <c r="AD106" s="47"/>
      <c r="AE106" s="76"/>
      <c r="AF106" s="58"/>
    </row>
    <row r="107" spans="1:33" ht="15.75" customHeight="1">
      <c r="A107" s="75"/>
      <c r="B107" s="35"/>
      <c r="C107" s="64"/>
      <c r="D107" s="35"/>
      <c r="E107" s="64"/>
      <c r="F107" s="35"/>
      <c r="G107" s="64"/>
      <c r="H107" s="35"/>
      <c r="I107" s="64"/>
      <c r="J107" s="35"/>
      <c r="K107" s="64"/>
      <c r="L107" s="35"/>
      <c r="M107" s="64"/>
      <c r="N107" s="35"/>
      <c r="O107" s="64"/>
      <c r="P107" s="35"/>
      <c r="Q107" s="64"/>
      <c r="R107" s="35"/>
      <c r="S107" s="64"/>
      <c r="T107" s="35"/>
      <c r="U107" s="64"/>
      <c r="V107" s="35" t="s">
        <v>512</v>
      </c>
      <c r="W107" s="39">
        <v>3</v>
      </c>
      <c r="X107" s="35"/>
      <c r="Y107" s="64"/>
      <c r="Z107" s="36"/>
      <c r="AA107" s="64"/>
      <c r="AB107" s="35"/>
      <c r="AC107" s="64"/>
      <c r="AD107" s="47"/>
      <c r="AE107" s="76"/>
      <c r="AF107" s="58"/>
    </row>
    <row r="108" spans="1:33" ht="15.75" customHeight="1">
      <c r="A108" s="75"/>
      <c r="B108" s="35"/>
      <c r="C108" s="64"/>
      <c r="D108" s="35"/>
      <c r="E108" s="64"/>
      <c r="F108" s="35"/>
      <c r="G108" s="64"/>
      <c r="H108" s="35"/>
      <c r="I108" s="64"/>
      <c r="J108" s="35"/>
      <c r="K108" s="64"/>
      <c r="L108" s="35"/>
      <c r="M108" s="64"/>
      <c r="N108" s="35"/>
      <c r="O108" s="64"/>
      <c r="P108" s="35"/>
      <c r="Q108" s="64"/>
      <c r="R108" s="35"/>
      <c r="S108" s="64"/>
      <c r="T108" s="35"/>
      <c r="U108" s="64"/>
      <c r="V108" s="35" t="s">
        <v>517</v>
      </c>
      <c r="W108" s="39"/>
      <c r="X108" s="35"/>
      <c r="Y108" s="64"/>
      <c r="Z108" s="36"/>
      <c r="AA108" s="64"/>
      <c r="AB108" s="35"/>
      <c r="AC108" s="64"/>
      <c r="AD108" s="47"/>
      <c r="AE108" s="76"/>
      <c r="AF108" s="58"/>
    </row>
    <row r="109" spans="1:33" ht="15.75" customHeight="1">
      <c r="A109" s="75"/>
      <c r="B109" s="35"/>
      <c r="C109" s="64"/>
      <c r="D109" s="35"/>
      <c r="E109" s="64"/>
      <c r="F109" s="35"/>
      <c r="G109" s="64"/>
      <c r="H109" s="35"/>
      <c r="I109" s="64"/>
      <c r="J109" s="35"/>
      <c r="K109" s="64"/>
      <c r="L109" s="35"/>
      <c r="M109" s="64"/>
      <c r="N109" s="35"/>
      <c r="O109" s="64"/>
      <c r="P109" s="35"/>
      <c r="Q109" s="64"/>
      <c r="R109" s="35"/>
      <c r="S109" s="64"/>
      <c r="T109" s="35"/>
      <c r="U109" s="64"/>
      <c r="V109" s="36"/>
      <c r="W109" s="39"/>
      <c r="X109" s="35"/>
      <c r="Y109" s="64"/>
      <c r="Z109" s="36"/>
      <c r="AA109" s="64"/>
      <c r="AB109" s="35"/>
      <c r="AC109" s="64"/>
      <c r="AD109" s="47"/>
      <c r="AE109" s="76"/>
      <c r="AF109" s="58"/>
    </row>
    <row r="110" spans="1:33" ht="15.75" customHeight="1">
      <c r="A110" s="75"/>
      <c r="B110" s="35"/>
      <c r="C110" s="64"/>
      <c r="D110" s="35"/>
      <c r="E110" s="64"/>
      <c r="F110" s="35"/>
      <c r="G110" s="64"/>
      <c r="H110" s="35"/>
      <c r="I110" s="64"/>
      <c r="J110" s="35"/>
      <c r="K110" s="64"/>
      <c r="L110" s="35"/>
      <c r="M110" s="64"/>
      <c r="N110" s="35"/>
      <c r="O110" s="64"/>
      <c r="P110" s="35"/>
      <c r="Q110" s="64"/>
      <c r="R110" s="35"/>
      <c r="S110" s="64"/>
      <c r="T110" s="35"/>
      <c r="U110" s="64"/>
      <c r="V110" s="36"/>
      <c r="W110" s="39"/>
      <c r="X110" s="35"/>
      <c r="Y110" s="64"/>
      <c r="Z110" s="36"/>
      <c r="AA110" s="64"/>
      <c r="AB110" s="35"/>
      <c r="AC110" s="64"/>
      <c r="AD110" s="47"/>
      <c r="AE110" s="76"/>
      <c r="AF110" s="58"/>
    </row>
    <row r="111" spans="1:33" s="8" customFormat="1" ht="15.75" customHeight="1">
      <c r="A111" s="75"/>
      <c r="B111" s="35"/>
      <c r="C111" s="64"/>
      <c r="D111" s="35"/>
      <c r="E111" s="64"/>
      <c r="F111" s="35"/>
      <c r="G111" s="64"/>
      <c r="H111" s="35"/>
      <c r="I111" s="64"/>
      <c r="J111" s="35"/>
      <c r="K111" s="64"/>
      <c r="L111" s="35"/>
      <c r="M111" s="64"/>
      <c r="N111" s="35"/>
      <c r="O111" s="64"/>
      <c r="P111" s="35"/>
      <c r="Q111" s="64"/>
      <c r="R111" s="35"/>
      <c r="S111" s="64"/>
      <c r="T111" s="35"/>
      <c r="U111" s="64"/>
      <c r="V111" s="36"/>
      <c r="W111" s="39"/>
      <c r="X111" s="35"/>
      <c r="Y111" s="64"/>
      <c r="Z111" s="36"/>
      <c r="AA111" s="64"/>
      <c r="AB111" s="35"/>
      <c r="AC111" s="64"/>
      <c r="AD111" s="47"/>
      <c r="AE111" s="76"/>
      <c r="AF111" s="84"/>
    </row>
    <row r="112" spans="1:33" ht="15.75" customHeight="1">
      <c r="A112" s="75"/>
      <c r="B112" s="35"/>
      <c r="C112" s="64"/>
      <c r="D112" s="35"/>
      <c r="E112" s="64"/>
      <c r="F112" s="35"/>
      <c r="G112" s="64"/>
      <c r="H112" s="35"/>
      <c r="I112" s="64"/>
      <c r="J112" s="35"/>
      <c r="K112" s="64"/>
      <c r="L112" s="35"/>
      <c r="M112" s="64"/>
      <c r="N112" s="35"/>
      <c r="O112" s="64"/>
      <c r="P112" s="35"/>
      <c r="Q112" s="64"/>
      <c r="R112" s="35"/>
      <c r="S112" s="64"/>
      <c r="T112" s="35"/>
      <c r="U112" s="64"/>
      <c r="V112" s="36"/>
      <c r="W112" s="64"/>
      <c r="X112" s="35"/>
      <c r="Y112" s="64"/>
      <c r="Z112" s="36"/>
      <c r="AA112" s="64"/>
      <c r="AB112" s="35"/>
      <c r="AC112" s="64"/>
      <c r="AD112" s="47"/>
      <c r="AE112" s="76"/>
      <c r="AF112" s="58"/>
    </row>
    <row r="113" spans="1:32" ht="15.75" customHeight="1">
      <c r="A113" s="75"/>
      <c r="B113" s="35"/>
      <c r="C113" s="64"/>
      <c r="D113" s="35"/>
      <c r="E113" s="64"/>
      <c r="F113" s="35"/>
      <c r="G113" s="64"/>
      <c r="H113" s="42" t="s">
        <v>510</v>
      </c>
      <c r="I113" s="64"/>
      <c r="J113" s="35"/>
      <c r="K113" s="64"/>
      <c r="L113" s="35"/>
      <c r="M113" s="64"/>
      <c r="N113" s="35"/>
      <c r="O113" s="64"/>
      <c r="P113" s="35"/>
      <c r="Q113" s="64"/>
      <c r="R113" s="36"/>
      <c r="S113" s="64"/>
      <c r="T113" s="35"/>
      <c r="U113" s="64"/>
      <c r="V113" s="36"/>
      <c r="W113" s="64"/>
      <c r="X113" s="35"/>
      <c r="Y113" s="64"/>
      <c r="Z113" s="36"/>
      <c r="AA113" s="64"/>
      <c r="AB113" s="35"/>
      <c r="AC113" s="64"/>
      <c r="AD113" s="47"/>
      <c r="AE113" s="76"/>
      <c r="AF113" s="58"/>
    </row>
    <row r="114" spans="1:32" ht="15.75" customHeight="1">
      <c r="A114" s="75"/>
      <c r="B114" s="35"/>
      <c r="C114" s="64"/>
      <c r="D114" s="35"/>
      <c r="E114" s="64"/>
      <c r="F114" s="35"/>
      <c r="G114" s="64"/>
      <c r="H114" s="35" t="s">
        <v>493</v>
      </c>
      <c r="I114" s="64">
        <v>69</v>
      </c>
      <c r="J114" s="35"/>
      <c r="K114" s="64"/>
      <c r="L114" s="35"/>
      <c r="M114" s="64"/>
      <c r="N114" s="35"/>
      <c r="O114" s="64"/>
      <c r="P114" s="35"/>
      <c r="Q114" s="64"/>
      <c r="R114" s="35"/>
      <c r="S114" s="64"/>
      <c r="T114" s="35"/>
      <c r="U114" s="64"/>
      <c r="V114" s="38"/>
      <c r="W114" s="64"/>
      <c r="X114" s="35"/>
      <c r="Y114" s="64"/>
      <c r="Z114" s="36"/>
      <c r="AA114" s="64"/>
      <c r="AB114" s="35"/>
      <c r="AC114" s="64"/>
      <c r="AD114" s="47"/>
      <c r="AE114" s="76"/>
      <c r="AF114" s="58"/>
    </row>
    <row r="115" spans="1:32" ht="15.75" customHeight="1">
      <c r="A115" s="75"/>
      <c r="B115" s="35"/>
      <c r="C115" s="64"/>
      <c r="D115" s="35"/>
      <c r="E115" s="64"/>
      <c r="F115" s="35"/>
      <c r="G115" s="64"/>
      <c r="H115" s="35" t="s">
        <v>489</v>
      </c>
      <c r="I115" s="64">
        <v>56</v>
      </c>
      <c r="J115" s="35"/>
      <c r="K115" s="64"/>
      <c r="L115" s="35"/>
      <c r="M115" s="64"/>
      <c r="N115" s="35"/>
      <c r="O115" s="64"/>
      <c r="P115" s="35"/>
      <c r="Q115" s="64"/>
      <c r="R115" s="35"/>
      <c r="S115" s="64"/>
      <c r="T115" s="35"/>
      <c r="U115" s="64"/>
      <c r="V115" s="38"/>
      <c r="W115" s="64"/>
      <c r="X115" s="35"/>
      <c r="Y115" s="64"/>
      <c r="Z115" s="36"/>
      <c r="AA115" s="64"/>
      <c r="AB115" s="35"/>
      <c r="AC115" s="64"/>
      <c r="AD115" s="40" t="s">
        <v>104</v>
      </c>
      <c r="AE115" s="76"/>
      <c r="AF115" s="58"/>
    </row>
    <row r="116" spans="1:32" ht="15.75" customHeight="1">
      <c r="A116" s="75"/>
      <c r="B116" s="35"/>
      <c r="C116" s="64"/>
      <c r="D116" s="35"/>
      <c r="E116" s="64"/>
      <c r="F116" s="35"/>
      <c r="G116" s="64"/>
      <c r="H116" s="35" t="s">
        <v>477</v>
      </c>
      <c r="I116" s="64">
        <v>9</v>
      </c>
      <c r="J116" s="35"/>
      <c r="K116" s="64"/>
      <c r="L116" s="35"/>
      <c r="M116" s="64"/>
      <c r="N116" s="35"/>
      <c r="O116" s="64"/>
      <c r="P116" s="35"/>
      <c r="Q116" s="64"/>
      <c r="R116" s="35" t="s">
        <v>482</v>
      </c>
      <c r="S116" s="64"/>
      <c r="T116" s="42" t="s">
        <v>503</v>
      </c>
      <c r="U116" s="64">
        <v>42</v>
      </c>
      <c r="V116" s="35"/>
      <c r="W116" s="64"/>
      <c r="X116" s="35"/>
      <c r="Y116" s="64"/>
      <c r="Z116" s="36"/>
      <c r="AA116" s="64"/>
      <c r="AB116" s="35"/>
      <c r="AC116" s="64"/>
      <c r="AD116" s="77">
        <v>6817</v>
      </c>
      <c r="AE116" s="76"/>
      <c r="AF116" s="58"/>
    </row>
    <row r="117" spans="1:32" ht="15.75" customHeight="1">
      <c r="A117" s="75"/>
      <c r="B117" s="35"/>
      <c r="C117" s="64"/>
      <c r="D117" s="35"/>
      <c r="E117" s="64"/>
      <c r="F117" s="35"/>
      <c r="G117" s="64"/>
      <c r="H117" s="35" t="s">
        <v>478</v>
      </c>
      <c r="I117" s="64"/>
      <c r="J117" s="35"/>
      <c r="K117" s="64"/>
      <c r="L117" s="35" t="s">
        <v>457</v>
      </c>
      <c r="M117" s="64">
        <v>26</v>
      </c>
      <c r="N117" s="35"/>
      <c r="O117" s="64"/>
      <c r="P117" s="35"/>
      <c r="Q117" s="64"/>
      <c r="R117" s="35" t="s">
        <v>411</v>
      </c>
      <c r="S117" s="64">
        <v>27</v>
      </c>
      <c r="T117" s="35" t="s">
        <v>413</v>
      </c>
      <c r="U117" s="64"/>
      <c r="V117" s="38" t="s">
        <v>516</v>
      </c>
      <c r="W117" s="64">
        <v>2</v>
      </c>
      <c r="X117" s="35"/>
      <c r="Y117" s="64"/>
      <c r="Z117" s="36"/>
      <c r="AA117" s="64"/>
      <c r="AB117" s="35"/>
      <c r="AC117" s="64"/>
      <c r="AD117" s="40" t="s">
        <v>105</v>
      </c>
      <c r="AE117" s="76"/>
      <c r="AF117" s="58"/>
    </row>
    <row r="118" spans="1:32" ht="15.75" customHeight="1">
      <c r="A118" s="75"/>
      <c r="B118" s="35"/>
      <c r="C118" s="64"/>
      <c r="D118" s="35" t="s">
        <v>12</v>
      </c>
      <c r="E118" s="64"/>
      <c r="F118" s="35"/>
      <c r="G118" s="64"/>
      <c r="H118" s="35" t="s">
        <v>12</v>
      </c>
      <c r="I118" s="64"/>
      <c r="J118" s="35" t="s">
        <v>106</v>
      </c>
      <c r="K118" s="64"/>
      <c r="L118" s="35" t="s">
        <v>12</v>
      </c>
      <c r="M118" s="64"/>
      <c r="N118" s="35" t="s">
        <v>12</v>
      </c>
      <c r="O118" s="64"/>
      <c r="P118" s="35"/>
      <c r="Q118" s="64"/>
      <c r="R118" s="35" t="s">
        <v>12</v>
      </c>
      <c r="S118" s="64"/>
      <c r="T118" s="35" t="s">
        <v>12</v>
      </c>
      <c r="U118" s="64"/>
      <c r="V118" s="35" t="s">
        <v>12</v>
      </c>
      <c r="W118" s="64"/>
      <c r="X118" s="35"/>
      <c r="Y118" s="64"/>
      <c r="Z118" s="36" t="s">
        <v>12</v>
      </c>
      <c r="AA118" s="64"/>
      <c r="AB118" s="35" t="s">
        <v>12</v>
      </c>
      <c r="AC118" s="64">
        <v>5</v>
      </c>
      <c r="AD118" s="79">
        <f>IF(ISERROR(AD119/AD116),"",AD119/AD116)</f>
        <v>0.91755904356755169</v>
      </c>
      <c r="AE118" s="76"/>
      <c r="AF118" s="58"/>
    </row>
    <row r="119" spans="1:32" ht="15.75" customHeight="1">
      <c r="A119" s="80" t="s">
        <v>107</v>
      </c>
      <c r="B119" s="41" t="s">
        <v>39</v>
      </c>
      <c r="C119" s="81">
        <f>SUBTOTAL(9,C51:C118)</f>
        <v>0</v>
      </c>
      <c r="D119" s="41" t="s">
        <v>436</v>
      </c>
      <c r="E119" s="81">
        <f>SUBTOTAL(9,E51:E118)</f>
        <v>292</v>
      </c>
      <c r="F119" s="41" t="s">
        <v>40</v>
      </c>
      <c r="G119" s="81">
        <f>SUBTOTAL(9,G51:G118)</f>
        <v>0</v>
      </c>
      <c r="H119" s="41" t="s">
        <v>41</v>
      </c>
      <c r="I119" s="81">
        <f>SUBTOTAL(9,I51:I118)</f>
        <v>1016</v>
      </c>
      <c r="J119" s="41" t="s">
        <v>42</v>
      </c>
      <c r="K119" s="81">
        <f>SUBTOTAL(9,K51:K118)</f>
        <v>0</v>
      </c>
      <c r="L119" s="41" t="s">
        <v>43</v>
      </c>
      <c r="M119" s="81">
        <f>SUBTOTAL(9,M51:M118)</f>
        <v>389</v>
      </c>
      <c r="N119" s="41" t="s">
        <v>44</v>
      </c>
      <c r="O119" s="81">
        <f>SUBTOTAL(9,O51:O118)</f>
        <v>297</v>
      </c>
      <c r="P119" s="41" t="s">
        <v>45</v>
      </c>
      <c r="Q119" s="81">
        <f>SUBTOTAL(9,Q51:Q118)</f>
        <v>0</v>
      </c>
      <c r="R119" s="41" t="s">
        <v>46</v>
      </c>
      <c r="S119" s="81">
        <f>SUBTOTAL(9,S51:S118)</f>
        <v>589</v>
      </c>
      <c r="T119" s="41" t="s">
        <v>47</v>
      </c>
      <c r="U119" s="81">
        <f>SUBTOTAL(9,U51:U118)</f>
        <v>53</v>
      </c>
      <c r="V119" s="41" t="s">
        <v>48</v>
      </c>
      <c r="W119" s="81">
        <f>SUBTOTAL(9,W51:W118)</f>
        <v>2975</v>
      </c>
      <c r="X119" s="41" t="s">
        <v>278</v>
      </c>
      <c r="Y119" s="81">
        <f>SUBTOTAL(9,Y51:Y118)</f>
        <v>0</v>
      </c>
      <c r="Z119" s="41" t="s">
        <v>49</v>
      </c>
      <c r="AA119" s="81">
        <f>SUBTOTAL(9,AA51:AA118)</f>
        <v>0</v>
      </c>
      <c r="AB119" s="41" t="s">
        <v>50</v>
      </c>
      <c r="AC119" s="81">
        <f>SUBTOTAL(9,AC51:AC118)</f>
        <v>644</v>
      </c>
      <c r="AD119" s="82">
        <f>SUM(B119:AC119)</f>
        <v>6255</v>
      </c>
      <c r="AE119" s="83" t="s">
        <v>107</v>
      </c>
      <c r="AF119" s="58"/>
    </row>
    <row r="120" spans="1:32" ht="15.75" customHeight="1">
      <c r="A120" s="75"/>
      <c r="B120" s="35"/>
      <c r="C120" s="64"/>
      <c r="D120" s="35"/>
      <c r="E120" s="64"/>
      <c r="F120" s="35"/>
      <c r="G120" s="64"/>
      <c r="H120" s="35"/>
      <c r="I120" s="64"/>
      <c r="J120" s="35"/>
      <c r="K120" s="64"/>
      <c r="L120" s="35"/>
      <c r="M120" s="64"/>
      <c r="N120" s="35"/>
      <c r="O120" s="64"/>
      <c r="P120" s="35"/>
      <c r="Q120" s="64"/>
      <c r="R120" s="35"/>
      <c r="S120" s="64"/>
      <c r="T120" s="35"/>
      <c r="U120" s="64"/>
      <c r="V120" s="43"/>
      <c r="W120" s="64"/>
      <c r="X120" s="35"/>
      <c r="Y120" s="64"/>
      <c r="Z120" s="36"/>
      <c r="AA120" s="64"/>
      <c r="AB120" s="35"/>
      <c r="AC120" s="64"/>
      <c r="AD120" s="65"/>
      <c r="AE120" s="76"/>
      <c r="AF120" s="58"/>
    </row>
    <row r="121" spans="1:32" ht="15.75" customHeight="1">
      <c r="A121" s="71"/>
      <c r="B121" s="35" t="s">
        <v>414</v>
      </c>
      <c r="C121" s="64">
        <v>47</v>
      </c>
      <c r="D121" s="35" t="s">
        <v>415</v>
      </c>
      <c r="E121" s="64">
        <v>4</v>
      </c>
      <c r="F121" s="35"/>
      <c r="G121" s="64"/>
      <c r="H121" s="35" t="s">
        <v>419</v>
      </c>
      <c r="I121" s="64"/>
      <c r="J121" s="35"/>
      <c r="K121" s="64"/>
      <c r="L121" s="35" t="s">
        <v>420</v>
      </c>
      <c r="M121" s="64">
        <v>52</v>
      </c>
      <c r="N121" s="35" t="s">
        <v>416</v>
      </c>
      <c r="O121" s="64">
        <v>42</v>
      </c>
      <c r="P121" s="35"/>
      <c r="Q121" s="64"/>
      <c r="R121" s="35" t="s">
        <v>20</v>
      </c>
      <c r="S121" s="64"/>
      <c r="T121" s="90" t="s">
        <v>421</v>
      </c>
      <c r="U121" s="64">
        <v>81</v>
      </c>
      <c r="V121" s="35" t="s">
        <v>341</v>
      </c>
      <c r="W121" s="64">
        <v>42</v>
      </c>
      <c r="X121" s="35"/>
      <c r="Y121" s="64"/>
      <c r="Z121" s="36"/>
      <c r="AA121" s="64"/>
      <c r="AB121" s="35" t="s">
        <v>425</v>
      </c>
      <c r="AC121" s="64">
        <v>1</v>
      </c>
      <c r="AD121" s="65"/>
      <c r="AE121" s="72"/>
      <c r="AF121" s="58"/>
    </row>
    <row r="122" spans="1:32" ht="15.75" customHeight="1">
      <c r="A122" s="71"/>
      <c r="B122" s="35" t="s">
        <v>418</v>
      </c>
      <c r="C122" s="64"/>
      <c r="D122" s="35" t="s">
        <v>469</v>
      </c>
      <c r="E122" s="64">
        <v>31</v>
      </c>
      <c r="F122" s="35"/>
      <c r="G122" s="64"/>
      <c r="H122" s="35" t="s">
        <v>371</v>
      </c>
      <c r="I122" s="64">
        <v>156</v>
      </c>
      <c r="J122" s="35"/>
      <c r="K122" s="64"/>
      <c r="L122" s="35"/>
      <c r="M122" s="64"/>
      <c r="N122" s="35" t="s">
        <v>423</v>
      </c>
      <c r="O122" s="64"/>
      <c r="P122" s="35"/>
      <c r="Q122" s="64"/>
      <c r="R122" s="35" t="s">
        <v>333</v>
      </c>
      <c r="S122" s="64">
        <v>23</v>
      </c>
      <c r="T122" s="35" t="s">
        <v>426</v>
      </c>
      <c r="U122" s="64">
        <v>57</v>
      </c>
      <c r="V122" s="35" t="s">
        <v>398</v>
      </c>
      <c r="W122" s="64">
        <v>235</v>
      </c>
      <c r="X122" s="35"/>
      <c r="Y122" s="64"/>
      <c r="Z122" s="36"/>
      <c r="AA122" s="64"/>
      <c r="AB122" s="35" t="s">
        <v>384</v>
      </c>
      <c r="AC122" s="64"/>
      <c r="AD122" s="65"/>
      <c r="AE122" s="72"/>
      <c r="AF122" s="58"/>
    </row>
    <row r="123" spans="1:32" ht="15.75" customHeight="1">
      <c r="A123" s="71" t="s">
        <v>65</v>
      </c>
      <c r="B123" s="35" t="s">
        <v>422</v>
      </c>
      <c r="C123" s="64">
        <v>61</v>
      </c>
      <c r="D123" s="36"/>
      <c r="E123" s="64"/>
      <c r="F123" s="35"/>
      <c r="G123" s="64"/>
      <c r="H123" s="35" t="s">
        <v>427</v>
      </c>
      <c r="I123" s="64">
        <v>357</v>
      </c>
      <c r="J123" s="35"/>
      <c r="K123" s="64"/>
      <c r="L123" s="36"/>
      <c r="M123" s="64"/>
      <c r="N123" s="45"/>
      <c r="O123" s="36"/>
      <c r="P123" s="35"/>
      <c r="Q123" s="64"/>
      <c r="R123" s="35" t="s">
        <v>424</v>
      </c>
      <c r="S123" s="64">
        <v>172</v>
      </c>
      <c r="T123" s="35" t="s">
        <v>345</v>
      </c>
      <c r="U123" s="64">
        <v>59</v>
      </c>
      <c r="V123" s="36" t="s">
        <v>331</v>
      </c>
      <c r="W123" s="64">
        <v>6</v>
      </c>
      <c r="X123" s="35"/>
      <c r="Y123" s="64"/>
      <c r="Z123" s="36"/>
      <c r="AA123" s="64"/>
      <c r="AB123" s="35" t="s">
        <v>395</v>
      </c>
      <c r="AC123" s="64"/>
      <c r="AD123" s="65"/>
      <c r="AE123" s="72" t="s">
        <v>65</v>
      </c>
      <c r="AF123" s="58"/>
    </row>
    <row r="124" spans="1:32" ht="15.75" customHeight="1">
      <c r="A124" s="71"/>
      <c r="B124" s="35"/>
      <c r="C124" s="64"/>
      <c r="D124" s="35"/>
      <c r="E124" s="64"/>
      <c r="F124" s="35"/>
      <c r="G124" s="64"/>
      <c r="H124" s="35"/>
      <c r="I124" s="64"/>
      <c r="J124" s="35"/>
      <c r="K124" s="64"/>
      <c r="L124" s="35"/>
      <c r="M124" s="64"/>
      <c r="N124" s="36"/>
      <c r="O124" s="64"/>
      <c r="P124" s="35"/>
      <c r="Q124" s="64"/>
      <c r="R124" s="35" t="s">
        <v>334</v>
      </c>
      <c r="S124" s="64">
        <v>13</v>
      </c>
      <c r="T124" s="36" t="s">
        <v>429</v>
      </c>
      <c r="U124" s="64">
        <v>220</v>
      </c>
      <c r="V124" s="45" t="s">
        <v>316</v>
      </c>
      <c r="W124" s="36">
        <v>523</v>
      </c>
      <c r="X124" s="35"/>
      <c r="Y124" s="64"/>
      <c r="Z124" s="36"/>
      <c r="AA124" s="64"/>
      <c r="AB124" s="35" t="s">
        <v>497</v>
      </c>
      <c r="AC124" s="64"/>
      <c r="AD124" s="65"/>
      <c r="AE124" s="72"/>
      <c r="AF124" s="58"/>
    </row>
    <row r="125" spans="1:32" ht="15.75" customHeight="1">
      <c r="A125" s="71" t="s">
        <v>66</v>
      </c>
      <c r="B125" s="36"/>
      <c r="C125" s="64"/>
      <c r="D125" s="35"/>
      <c r="E125" s="64"/>
      <c r="F125" s="35"/>
      <c r="G125" s="64"/>
      <c r="H125" s="35"/>
      <c r="I125" s="64"/>
      <c r="J125" s="35"/>
      <c r="K125" s="64"/>
      <c r="L125" s="43"/>
      <c r="M125" s="64"/>
      <c r="N125" s="35"/>
      <c r="O125" s="64"/>
      <c r="P125" s="35"/>
      <c r="Q125" s="64"/>
      <c r="R125" s="35" t="s">
        <v>428</v>
      </c>
      <c r="S125" s="64"/>
      <c r="T125" s="36" t="s">
        <v>430</v>
      </c>
      <c r="U125" s="64"/>
      <c r="V125" s="35" t="s">
        <v>444</v>
      </c>
      <c r="W125" s="64"/>
      <c r="X125" s="35"/>
      <c r="Y125" s="64"/>
      <c r="Z125" s="36"/>
      <c r="AA125" s="64"/>
      <c r="AB125" s="35" t="s">
        <v>94</v>
      </c>
      <c r="AC125" s="64">
        <v>3</v>
      </c>
      <c r="AD125" s="65"/>
      <c r="AE125" s="72" t="s">
        <v>66</v>
      </c>
      <c r="AF125" s="58"/>
    </row>
    <row r="126" spans="1:32" ht="15.75" customHeight="1">
      <c r="A126" s="71"/>
      <c r="B126" s="36"/>
      <c r="C126" s="64"/>
      <c r="D126" s="35"/>
      <c r="E126" s="64"/>
      <c r="F126" s="35"/>
      <c r="G126" s="64"/>
      <c r="H126" s="35"/>
      <c r="I126" s="64"/>
      <c r="J126" s="35"/>
      <c r="K126" s="64"/>
      <c r="L126" s="35"/>
      <c r="M126" s="64"/>
      <c r="N126" s="35"/>
      <c r="O126" s="64"/>
      <c r="P126" s="35"/>
      <c r="Q126" s="64"/>
      <c r="R126" s="35"/>
      <c r="S126" s="64"/>
      <c r="T126" s="35"/>
      <c r="U126" s="64"/>
      <c r="V126" s="35" t="s">
        <v>431</v>
      </c>
      <c r="W126" s="64"/>
      <c r="X126" s="35"/>
      <c r="Y126" s="64"/>
      <c r="Z126" s="36"/>
      <c r="AA126" s="64"/>
      <c r="AB126" s="35"/>
      <c r="AC126" s="64"/>
      <c r="AD126" s="65"/>
      <c r="AE126" s="72"/>
      <c r="AF126" s="58"/>
    </row>
    <row r="127" spans="1:32" ht="15.75" customHeight="1">
      <c r="A127" s="71" t="s">
        <v>78</v>
      </c>
      <c r="B127" s="35"/>
      <c r="C127" s="64"/>
      <c r="D127" s="35"/>
      <c r="E127" s="64"/>
      <c r="F127" s="35"/>
      <c r="G127" s="64"/>
      <c r="H127" s="36"/>
      <c r="I127" s="64"/>
      <c r="J127" s="35"/>
      <c r="K127" s="64"/>
      <c r="L127" s="35"/>
      <c r="M127" s="64"/>
      <c r="N127" s="35"/>
      <c r="O127" s="64"/>
      <c r="P127" s="35"/>
      <c r="Q127" s="64"/>
      <c r="R127" s="35"/>
      <c r="S127" s="64"/>
      <c r="T127" s="36"/>
      <c r="U127" s="64"/>
      <c r="V127" s="35" t="s">
        <v>410</v>
      </c>
      <c r="W127" s="64">
        <v>155</v>
      </c>
      <c r="X127" s="35"/>
      <c r="Y127" s="64"/>
      <c r="Z127" s="36"/>
      <c r="AA127" s="64"/>
      <c r="AB127" s="36"/>
      <c r="AC127" s="64"/>
      <c r="AD127" s="65"/>
      <c r="AE127" s="72" t="s">
        <v>78</v>
      </c>
      <c r="AF127" s="58"/>
    </row>
    <row r="128" spans="1:32" ht="15.75" customHeight="1">
      <c r="A128" s="71"/>
      <c r="B128" s="35"/>
      <c r="C128" s="64"/>
      <c r="D128" s="35"/>
      <c r="E128" s="64"/>
      <c r="F128" s="35"/>
      <c r="G128" s="64"/>
      <c r="H128" s="35"/>
      <c r="I128" s="64"/>
      <c r="J128" s="35"/>
      <c r="K128" s="64"/>
      <c r="L128" s="35"/>
      <c r="M128" s="64"/>
      <c r="N128" s="35"/>
      <c r="O128" s="64"/>
      <c r="P128" s="35"/>
      <c r="Q128" s="64"/>
      <c r="R128" s="35"/>
      <c r="S128" s="64"/>
      <c r="T128" s="35"/>
      <c r="U128" s="64"/>
      <c r="V128" s="35" t="s">
        <v>433</v>
      </c>
      <c r="W128" s="64">
        <v>395</v>
      </c>
      <c r="X128" s="35"/>
      <c r="Y128" s="64"/>
      <c r="Z128" s="36"/>
      <c r="AA128" s="64"/>
      <c r="AB128" s="36"/>
      <c r="AC128" s="64"/>
      <c r="AD128" s="65"/>
      <c r="AE128" s="72"/>
      <c r="AF128" s="58"/>
    </row>
    <row r="129" spans="1:32" ht="15.75" customHeight="1">
      <c r="A129" s="71" t="s">
        <v>81</v>
      </c>
      <c r="B129" s="35"/>
      <c r="C129" s="64"/>
      <c r="D129" s="35"/>
      <c r="E129" s="64"/>
      <c r="F129" s="35"/>
      <c r="G129" s="64"/>
      <c r="H129" s="35"/>
      <c r="I129" s="64"/>
      <c r="J129" s="35"/>
      <c r="K129" s="64"/>
      <c r="L129" s="35"/>
      <c r="M129" s="64"/>
      <c r="N129" s="35"/>
      <c r="O129" s="64"/>
      <c r="P129" s="35"/>
      <c r="Q129" s="64"/>
      <c r="R129" s="35"/>
      <c r="S129" s="64"/>
      <c r="T129" s="35"/>
      <c r="U129" s="64"/>
      <c r="V129" s="35" t="s">
        <v>432</v>
      </c>
      <c r="W129" s="64">
        <v>279</v>
      </c>
      <c r="X129" s="35"/>
      <c r="Y129" s="64"/>
      <c r="Z129" s="36"/>
      <c r="AA129" s="64"/>
      <c r="AB129" s="35"/>
      <c r="AC129" s="64"/>
      <c r="AD129" s="65"/>
      <c r="AE129" s="72" t="s">
        <v>81</v>
      </c>
      <c r="AF129" s="58"/>
    </row>
    <row r="130" spans="1:32" ht="15.75" customHeight="1">
      <c r="A130" s="71"/>
      <c r="B130" s="35"/>
      <c r="C130" s="64"/>
      <c r="D130" s="35"/>
      <c r="E130" s="64"/>
      <c r="F130" s="35"/>
      <c r="G130" s="64"/>
      <c r="H130" s="35"/>
      <c r="I130" s="64"/>
      <c r="J130" s="35"/>
      <c r="K130" s="64"/>
      <c r="L130" s="35"/>
      <c r="M130" s="64"/>
      <c r="N130" s="35"/>
      <c r="O130" s="64"/>
      <c r="P130" s="35"/>
      <c r="Q130" s="64"/>
      <c r="R130" s="35"/>
      <c r="S130" s="64"/>
      <c r="T130" s="35"/>
      <c r="U130" s="64"/>
      <c r="V130" s="35" t="s">
        <v>514</v>
      </c>
      <c r="W130" s="64"/>
      <c r="X130" s="35"/>
      <c r="Y130" s="64"/>
      <c r="Z130" s="36"/>
      <c r="AA130" s="64"/>
      <c r="AB130" s="35"/>
      <c r="AC130" s="64"/>
      <c r="AD130" s="65"/>
      <c r="AE130" s="72"/>
      <c r="AF130" s="58"/>
    </row>
    <row r="131" spans="1:32" ht="15.75" customHeight="1">
      <c r="A131" s="71" t="s">
        <v>110</v>
      </c>
      <c r="B131" s="35"/>
      <c r="C131" s="64"/>
      <c r="D131" s="35"/>
      <c r="E131" s="64"/>
      <c r="F131" s="35"/>
      <c r="G131" s="64"/>
      <c r="H131" s="35"/>
      <c r="I131" s="64"/>
      <c r="J131" s="35"/>
      <c r="K131" s="64"/>
      <c r="L131" s="35"/>
      <c r="M131" s="64"/>
      <c r="N131" s="35"/>
      <c r="O131" s="64"/>
      <c r="P131" s="35"/>
      <c r="Q131" s="64"/>
      <c r="R131" s="36"/>
      <c r="S131" s="64"/>
      <c r="T131" s="35"/>
      <c r="U131" s="64"/>
      <c r="V131" s="35"/>
      <c r="W131" s="64"/>
      <c r="X131" s="35"/>
      <c r="Y131" s="64"/>
      <c r="Z131" s="36"/>
      <c r="AA131" s="64"/>
      <c r="AB131" s="35"/>
      <c r="AC131" s="64"/>
      <c r="AD131" s="65"/>
      <c r="AE131" s="72" t="s">
        <v>110</v>
      </c>
      <c r="AF131" s="58"/>
    </row>
    <row r="132" spans="1:32" ht="15.75" customHeight="1">
      <c r="A132" s="71"/>
      <c r="B132" s="35"/>
      <c r="C132" s="64"/>
      <c r="D132" s="35"/>
      <c r="E132" s="64"/>
      <c r="F132" s="35"/>
      <c r="G132" s="64"/>
      <c r="H132" s="35"/>
      <c r="I132" s="64"/>
      <c r="J132" s="35"/>
      <c r="K132" s="64"/>
      <c r="L132" s="35"/>
      <c r="M132" s="64"/>
      <c r="N132" s="35"/>
      <c r="O132" s="64"/>
      <c r="P132" s="35"/>
      <c r="Q132" s="64"/>
      <c r="R132" s="35"/>
      <c r="S132" s="64"/>
      <c r="T132" s="35"/>
      <c r="U132" s="64"/>
      <c r="V132" s="35"/>
      <c r="W132" s="64"/>
      <c r="X132" s="35"/>
      <c r="Y132" s="64"/>
      <c r="Z132" s="36"/>
      <c r="AA132" s="64"/>
      <c r="AB132" s="36"/>
      <c r="AC132" s="64"/>
      <c r="AD132" s="65"/>
      <c r="AE132" s="72"/>
      <c r="AF132" s="58"/>
    </row>
    <row r="133" spans="1:32" ht="15.75" customHeight="1">
      <c r="A133" s="71" t="s">
        <v>112</v>
      </c>
      <c r="B133" s="35"/>
      <c r="C133" s="64"/>
      <c r="D133" s="35"/>
      <c r="E133" s="64"/>
      <c r="F133" s="35"/>
      <c r="G133" s="64"/>
      <c r="H133" s="35"/>
      <c r="I133" s="64"/>
      <c r="J133" s="35"/>
      <c r="K133" s="64"/>
      <c r="L133" s="35"/>
      <c r="M133" s="64"/>
      <c r="N133" s="35"/>
      <c r="O133" s="64"/>
      <c r="P133" s="35"/>
      <c r="Q133" s="64"/>
      <c r="R133" s="35"/>
      <c r="S133" s="64"/>
      <c r="T133" s="35"/>
      <c r="U133" s="64"/>
      <c r="V133" s="35"/>
      <c r="W133" s="64"/>
      <c r="X133" s="35"/>
      <c r="Y133" s="64"/>
      <c r="Z133" s="36"/>
      <c r="AA133" s="64"/>
      <c r="AB133" s="35"/>
      <c r="AC133" s="64"/>
      <c r="AD133" s="65"/>
      <c r="AE133" s="72" t="s">
        <v>112</v>
      </c>
      <c r="AF133" s="58"/>
    </row>
    <row r="134" spans="1:32" ht="15.75" customHeight="1">
      <c r="A134" s="75"/>
      <c r="B134" s="35"/>
      <c r="C134" s="64"/>
      <c r="D134" s="35"/>
      <c r="E134" s="64"/>
      <c r="F134" s="35"/>
      <c r="G134" s="64"/>
      <c r="H134" s="35"/>
      <c r="I134" s="64"/>
      <c r="J134" s="35"/>
      <c r="K134" s="64"/>
      <c r="L134" s="35"/>
      <c r="M134" s="64"/>
      <c r="N134" s="35"/>
      <c r="O134" s="64"/>
      <c r="P134" s="35"/>
      <c r="Q134" s="64"/>
      <c r="R134" s="35"/>
      <c r="S134" s="64"/>
      <c r="T134" s="35"/>
      <c r="U134" s="64"/>
      <c r="V134" s="35"/>
      <c r="W134" s="64"/>
      <c r="X134" s="35"/>
      <c r="Y134" s="64"/>
      <c r="Z134" s="36"/>
      <c r="AA134" s="64"/>
      <c r="AB134" s="35"/>
      <c r="AC134" s="64"/>
      <c r="AD134" s="65"/>
      <c r="AE134" s="76"/>
      <c r="AF134" s="58"/>
    </row>
    <row r="135" spans="1:32" ht="15.75" customHeight="1">
      <c r="A135" s="75"/>
      <c r="B135" s="35"/>
      <c r="C135" s="64"/>
      <c r="D135" s="35"/>
      <c r="E135" s="64"/>
      <c r="F135" s="35"/>
      <c r="G135" s="64"/>
      <c r="H135" s="35"/>
      <c r="I135" s="64"/>
      <c r="J135" s="35"/>
      <c r="K135" s="64"/>
      <c r="L135" s="35"/>
      <c r="M135" s="64"/>
      <c r="N135" s="35"/>
      <c r="O135" s="64"/>
      <c r="P135" s="35"/>
      <c r="Q135" s="64"/>
      <c r="R135" s="35"/>
      <c r="S135" s="64"/>
      <c r="T135" s="35"/>
      <c r="U135" s="64"/>
      <c r="V135" s="35"/>
      <c r="W135" s="91"/>
      <c r="X135" s="35"/>
      <c r="Y135" s="64"/>
      <c r="Z135" s="36"/>
      <c r="AA135" s="64"/>
      <c r="AB135" s="35"/>
      <c r="AC135" s="64"/>
      <c r="AD135" s="65"/>
      <c r="AE135" s="76"/>
      <c r="AF135" s="58"/>
    </row>
    <row r="136" spans="1:32" ht="15.75" customHeight="1">
      <c r="A136" s="75"/>
      <c r="B136" s="35"/>
      <c r="C136" s="64"/>
      <c r="D136" s="35"/>
      <c r="E136" s="64"/>
      <c r="F136" s="35"/>
      <c r="G136" s="64"/>
      <c r="H136" s="35"/>
      <c r="I136" s="64"/>
      <c r="J136" s="35"/>
      <c r="K136" s="64"/>
      <c r="L136" s="35"/>
      <c r="M136" s="64"/>
      <c r="N136" s="35"/>
      <c r="O136" s="64"/>
      <c r="P136" s="35"/>
      <c r="Q136" s="64"/>
      <c r="R136" s="35"/>
      <c r="S136" s="64"/>
      <c r="T136" s="35"/>
      <c r="U136" s="64"/>
      <c r="V136" s="35"/>
      <c r="W136" s="64"/>
      <c r="X136" s="35"/>
      <c r="Y136" s="64"/>
      <c r="Z136" s="36"/>
      <c r="AA136" s="64"/>
      <c r="AB136" s="35"/>
      <c r="AC136" s="64"/>
      <c r="AD136" s="65"/>
      <c r="AE136" s="76"/>
      <c r="AF136" s="58"/>
    </row>
    <row r="137" spans="1:32" ht="15.75" customHeight="1">
      <c r="A137" s="75"/>
      <c r="B137" s="35"/>
      <c r="C137" s="64"/>
      <c r="D137" s="35"/>
      <c r="E137" s="64"/>
      <c r="F137" s="35"/>
      <c r="G137" s="64"/>
      <c r="H137" s="35"/>
      <c r="I137" s="64"/>
      <c r="J137" s="35"/>
      <c r="K137" s="64"/>
      <c r="L137" s="35"/>
      <c r="M137" s="64"/>
      <c r="N137" s="35"/>
      <c r="O137" s="64"/>
      <c r="P137" s="35"/>
      <c r="Q137" s="64"/>
      <c r="R137" s="35"/>
      <c r="S137" s="64"/>
      <c r="T137" s="35"/>
      <c r="U137" s="64"/>
      <c r="V137" s="35"/>
      <c r="W137" s="64"/>
      <c r="X137" s="35"/>
      <c r="Y137" s="64"/>
      <c r="Z137" s="36"/>
      <c r="AA137" s="64"/>
      <c r="AB137" s="35"/>
      <c r="AC137" s="64"/>
      <c r="AD137" s="65"/>
      <c r="AE137" s="76"/>
      <c r="AF137" s="58"/>
    </row>
    <row r="138" spans="1:32" ht="15.75" customHeight="1">
      <c r="A138" s="75"/>
      <c r="B138" s="35"/>
      <c r="C138" s="64"/>
      <c r="D138" s="35"/>
      <c r="E138" s="64"/>
      <c r="F138" s="35"/>
      <c r="G138" s="64"/>
      <c r="H138" s="35"/>
      <c r="I138" s="64"/>
      <c r="J138" s="35"/>
      <c r="K138" s="64"/>
      <c r="L138" s="35"/>
      <c r="M138" s="64"/>
      <c r="N138" s="35"/>
      <c r="O138" s="64"/>
      <c r="P138" s="35"/>
      <c r="Q138" s="64"/>
      <c r="R138" s="35"/>
      <c r="S138" s="64"/>
      <c r="T138" s="35"/>
      <c r="U138" s="64"/>
      <c r="V138" s="36"/>
      <c r="W138" s="64"/>
      <c r="X138" s="35"/>
      <c r="Y138" s="64"/>
      <c r="Z138" s="36"/>
      <c r="AA138" s="64"/>
      <c r="AB138" s="35"/>
      <c r="AC138" s="64"/>
      <c r="AD138" s="65"/>
      <c r="AE138" s="76"/>
      <c r="AF138" s="58"/>
    </row>
    <row r="139" spans="1:32" ht="15.75" customHeight="1">
      <c r="A139" s="75"/>
      <c r="B139" s="35"/>
      <c r="C139" s="64"/>
      <c r="D139" s="35"/>
      <c r="E139" s="64"/>
      <c r="F139" s="35"/>
      <c r="G139" s="64"/>
      <c r="H139" s="35"/>
      <c r="I139" s="64"/>
      <c r="J139" s="35"/>
      <c r="K139" s="64"/>
      <c r="L139" s="35"/>
      <c r="M139" s="64"/>
      <c r="N139" s="35"/>
      <c r="O139" s="64"/>
      <c r="P139" s="35"/>
      <c r="Q139" s="64"/>
      <c r="R139" s="35"/>
      <c r="S139" s="64"/>
      <c r="T139" s="35"/>
      <c r="U139" s="64"/>
      <c r="V139" s="38"/>
      <c r="W139" s="64"/>
      <c r="X139" s="35"/>
      <c r="Y139" s="64"/>
      <c r="Z139" s="36"/>
      <c r="AA139" s="64"/>
      <c r="AB139" s="35"/>
      <c r="AC139" s="64"/>
      <c r="AD139" s="65"/>
      <c r="AE139" s="76"/>
      <c r="AF139" s="58"/>
    </row>
    <row r="140" spans="1:32" ht="15.75" customHeight="1">
      <c r="A140" s="75"/>
      <c r="B140" s="35"/>
      <c r="C140" s="64"/>
      <c r="D140" s="35"/>
      <c r="E140" s="64"/>
      <c r="F140" s="35"/>
      <c r="G140" s="64"/>
      <c r="H140" s="35"/>
      <c r="I140" s="64"/>
      <c r="J140" s="35"/>
      <c r="K140" s="64"/>
      <c r="L140" s="35"/>
      <c r="M140" s="64"/>
      <c r="N140" s="35"/>
      <c r="O140" s="64"/>
      <c r="P140" s="35"/>
      <c r="Q140" s="64"/>
      <c r="R140" s="35"/>
      <c r="S140" s="64"/>
      <c r="T140" s="35"/>
      <c r="U140" s="64"/>
      <c r="V140" s="36"/>
      <c r="W140" s="64"/>
      <c r="X140" s="35"/>
      <c r="Y140" s="64"/>
      <c r="Z140" s="36"/>
      <c r="AA140" s="64"/>
      <c r="AB140" s="35"/>
      <c r="AC140" s="64"/>
      <c r="AD140" s="65"/>
      <c r="AE140" s="76"/>
      <c r="AF140" s="58"/>
    </row>
    <row r="141" spans="1:32" ht="15.75" customHeight="1">
      <c r="A141" s="75"/>
      <c r="B141" s="35"/>
      <c r="C141" s="64"/>
      <c r="D141" s="35"/>
      <c r="E141" s="64"/>
      <c r="F141" s="35"/>
      <c r="G141" s="64"/>
      <c r="H141" s="35"/>
      <c r="I141" s="64"/>
      <c r="J141" s="35"/>
      <c r="K141" s="64"/>
      <c r="L141" s="35"/>
      <c r="M141" s="64"/>
      <c r="N141" s="36"/>
      <c r="O141" s="64"/>
      <c r="P141" s="35"/>
      <c r="Q141" s="64"/>
      <c r="R141" s="35"/>
      <c r="S141" s="64"/>
      <c r="T141" s="35"/>
      <c r="U141" s="64"/>
      <c r="V141" s="35"/>
      <c r="W141" s="64"/>
      <c r="X141" s="35"/>
      <c r="Y141" s="64"/>
      <c r="Z141" s="36"/>
      <c r="AA141" s="64"/>
      <c r="AB141" s="35"/>
      <c r="AC141" s="64"/>
      <c r="AD141" s="40" t="s">
        <v>120</v>
      </c>
      <c r="AE141" s="76"/>
      <c r="AF141" s="58"/>
    </row>
    <row r="142" spans="1:32" ht="15.75" customHeight="1">
      <c r="A142" s="75"/>
      <c r="B142" s="35"/>
      <c r="C142" s="64"/>
      <c r="D142" s="35"/>
      <c r="E142" s="64"/>
      <c r="F142" s="35"/>
      <c r="G142" s="64"/>
      <c r="H142" s="35"/>
      <c r="I142" s="64"/>
      <c r="J142" s="35"/>
      <c r="K142" s="64"/>
      <c r="L142" s="35"/>
      <c r="M142" s="64"/>
      <c r="N142" s="35"/>
      <c r="O142" s="64"/>
      <c r="P142" s="35"/>
      <c r="Q142" s="64"/>
      <c r="R142" s="35"/>
      <c r="S142" s="64"/>
      <c r="T142" s="35"/>
      <c r="U142" s="64"/>
      <c r="V142" s="35"/>
      <c r="W142" s="64"/>
      <c r="X142" s="35"/>
      <c r="Y142" s="64"/>
      <c r="Z142" s="36"/>
      <c r="AA142" s="64"/>
      <c r="AB142" s="35"/>
      <c r="AC142" s="64"/>
      <c r="AD142" s="77">
        <v>3142</v>
      </c>
      <c r="AE142" s="76"/>
      <c r="AF142" s="58"/>
    </row>
    <row r="143" spans="1:32" ht="15.75" customHeight="1">
      <c r="A143" s="75"/>
      <c r="B143" s="35"/>
      <c r="C143" s="64"/>
      <c r="D143" s="35"/>
      <c r="E143" s="64"/>
      <c r="F143" s="35"/>
      <c r="G143" s="64"/>
      <c r="H143" s="35"/>
      <c r="I143" s="64"/>
      <c r="J143" s="35"/>
      <c r="K143" s="64"/>
      <c r="L143" s="35"/>
      <c r="M143" s="64"/>
      <c r="N143" s="35"/>
      <c r="O143" s="64"/>
      <c r="P143" s="35"/>
      <c r="Q143" s="64"/>
      <c r="R143" s="35"/>
      <c r="S143" s="64"/>
      <c r="T143" s="42" t="s">
        <v>503</v>
      </c>
      <c r="U143" s="64">
        <v>145</v>
      </c>
      <c r="V143" s="35"/>
      <c r="W143" s="64"/>
      <c r="X143" s="35"/>
      <c r="Y143" s="64"/>
      <c r="Z143" s="36"/>
      <c r="AA143" s="64"/>
      <c r="AB143" s="35"/>
      <c r="AC143" s="64"/>
      <c r="AD143" s="40" t="s">
        <v>121</v>
      </c>
      <c r="AE143" s="76"/>
      <c r="AF143" s="58"/>
    </row>
    <row r="144" spans="1:32" ht="15.75" customHeight="1">
      <c r="A144" s="75"/>
      <c r="B144" s="35" t="s">
        <v>12</v>
      </c>
      <c r="C144" s="64">
        <v>1</v>
      </c>
      <c r="D144" s="35" t="s">
        <v>12</v>
      </c>
      <c r="E144" s="64"/>
      <c r="F144" s="35"/>
      <c r="G144" s="64"/>
      <c r="H144" s="35" t="s">
        <v>12</v>
      </c>
      <c r="I144" s="64"/>
      <c r="J144" s="35"/>
      <c r="K144" s="64"/>
      <c r="L144" s="35" t="s">
        <v>12</v>
      </c>
      <c r="M144" s="64"/>
      <c r="N144" s="35" t="s">
        <v>12</v>
      </c>
      <c r="O144" s="64"/>
      <c r="P144" s="35"/>
      <c r="Q144" s="64"/>
      <c r="R144" s="35" t="s">
        <v>12</v>
      </c>
      <c r="S144" s="64"/>
      <c r="T144" s="35" t="s">
        <v>12</v>
      </c>
      <c r="U144" s="64"/>
      <c r="V144" s="35" t="s">
        <v>12</v>
      </c>
      <c r="W144" s="64"/>
      <c r="X144" s="35"/>
      <c r="Y144" s="64"/>
      <c r="Z144" s="36" t="s">
        <v>12</v>
      </c>
      <c r="AA144" s="64">
        <v>1</v>
      </c>
      <c r="AB144" s="35" t="s">
        <v>12</v>
      </c>
      <c r="AC144" s="64">
        <v>1</v>
      </c>
      <c r="AD144" s="79">
        <f>IF(ISERROR(AD145/AD142),"",AD145/AD142)</f>
        <v>1.0063653723742838</v>
      </c>
      <c r="AE144" s="76"/>
      <c r="AF144" s="58"/>
    </row>
    <row r="145" spans="1:32" s="8" customFormat="1" ht="15.75" customHeight="1">
      <c r="A145" s="85" t="s">
        <v>122</v>
      </c>
      <c r="B145" s="49" t="s">
        <v>39</v>
      </c>
      <c r="C145" s="92">
        <f>SUBTOTAL(9,C120:C144)</f>
        <v>109</v>
      </c>
      <c r="D145" s="49" t="s">
        <v>436</v>
      </c>
      <c r="E145" s="92">
        <f>SUBTOTAL(9,E120:E144)</f>
        <v>35</v>
      </c>
      <c r="F145" s="49" t="s">
        <v>40</v>
      </c>
      <c r="G145" s="92">
        <f>SUBTOTAL(9,G120:G144)</f>
        <v>0</v>
      </c>
      <c r="H145" s="49" t="s">
        <v>41</v>
      </c>
      <c r="I145" s="92">
        <f>SUBTOTAL(9,I120:I144)</f>
        <v>513</v>
      </c>
      <c r="J145" s="49" t="s">
        <v>42</v>
      </c>
      <c r="K145" s="92">
        <f>SUBTOTAL(9,K120:K144)</f>
        <v>0</v>
      </c>
      <c r="L145" s="49" t="s">
        <v>43</v>
      </c>
      <c r="M145" s="92">
        <f>SUBTOTAL(9,M120:M144)</f>
        <v>52</v>
      </c>
      <c r="N145" s="49" t="s">
        <v>44</v>
      </c>
      <c r="O145" s="92">
        <f>SUBTOTAL(9,O120:O144)</f>
        <v>42</v>
      </c>
      <c r="P145" s="49" t="s">
        <v>45</v>
      </c>
      <c r="Q145" s="92">
        <f>SUBTOTAL(9,Q120:Q144)</f>
        <v>0</v>
      </c>
      <c r="R145" s="49" t="s">
        <v>46</v>
      </c>
      <c r="S145" s="92">
        <f>SUBTOTAL(9,S120:S144)</f>
        <v>208</v>
      </c>
      <c r="T145" s="49" t="s">
        <v>47</v>
      </c>
      <c r="U145" s="92">
        <f>SUBTOTAL(9,U120:U144)</f>
        <v>562</v>
      </c>
      <c r="V145" s="49" t="s">
        <v>48</v>
      </c>
      <c r="W145" s="92">
        <f>SUBTOTAL(9,W120:W144)</f>
        <v>1635</v>
      </c>
      <c r="X145" s="49" t="s">
        <v>278</v>
      </c>
      <c r="Y145" s="92">
        <f>SUBTOTAL(9,Y120:Y144)</f>
        <v>0</v>
      </c>
      <c r="Z145" s="49" t="s">
        <v>49</v>
      </c>
      <c r="AA145" s="92">
        <f>SUBTOTAL(9,AA120:AA144)</f>
        <v>1</v>
      </c>
      <c r="AB145" s="49" t="s">
        <v>50</v>
      </c>
      <c r="AC145" s="92">
        <f>SUBTOTAL(9,AC120:AC144)</f>
        <v>5</v>
      </c>
      <c r="AD145" s="93">
        <f>SUM(B145:AC145)</f>
        <v>3162</v>
      </c>
      <c r="AE145" s="86" t="s">
        <v>122</v>
      </c>
      <c r="AF145" s="84"/>
    </row>
    <row r="146" spans="1:32" s="8" customFormat="1" ht="17.25" customHeight="1">
      <c r="A146" s="94" t="s">
        <v>123</v>
      </c>
      <c r="B146" s="50" t="s">
        <v>124</v>
      </c>
      <c r="C146" s="95">
        <f>C25+C33+C38+C50+C119+C145</f>
        <v>110</v>
      </c>
      <c r="D146" s="50" t="s">
        <v>437</v>
      </c>
      <c r="E146" s="95">
        <f>E25+E33+E38+E50+E119+E145</f>
        <v>327</v>
      </c>
      <c r="F146" s="50" t="s">
        <v>125</v>
      </c>
      <c r="G146" s="95">
        <f>G25+G33+G38+G50+G119+G145</f>
        <v>121</v>
      </c>
      <c r="H146" s="50" t="s">
        <v>270</v>
      </c>
      <c r="I146" s="95">
        <f>I25+I33+I38+I50+I119+I145</f>
        <v>1529</v>
      </c>
      <c r="J146" s="50" t="s">
        <v>271</v>
      </c>
      <c r="K146" s="95">
        <f>K25+K33+K38+K50+K119+K145</f>
        <v>293</v>
      </c>
      <c r="L146" s="50" t="s">
        <v>272</v>
      </c>
      <c r="M146" s="95">
        <f>M25+M33+M38+M50+M119+M145</f>
        <v>456</v>
      </c>
      <c r="N146" s="50" t="s">
        <v>126</v>
      </c>
      <c r="O146" s="95">
        <f>O25+O33+O38+O50+O119+O145</f>
        <v>345</v>
      </c>
      <c r="P146" s="50" t="s">
        <v>127</v>
      </c>
      <c r="Q146" s="95">
        <f>Q25+Q33+Q38+Q50+Q119+Q145</f>
        <v>160</v>
      </c>
      <c r="R146" s="50" t="s">
        <v>128</v>
      </c>
      <c r="S146" s="95">
        <f>S25+S33+S38+S50+S119+S145</f>
        <v>965</v>
      </c>
      <c r="T146" s="50" t="s">
        <v>273</v>
      </c>
      <c r="U146" s="95">
        <f>U25+U33+U38+U50+U119+U145</f>
        <v>626</v>
      </c>
      <c r="V146" s="50" t="s">
        <v>274</v>
      </c>
      <c r="W146" s="95">
        <f>W25+W33+W38+W50+W119+W145</f>
        <v>5176</v>
      </c>
      <c r="X146" s="50" t="s">
        <v>277</v>
      </c>
      <c r="Y146" s="95">
        <f>Y25+Y33+Y38+Y50+Y119+Y145</f>
        <v>41</v>
      </c>
      <c r="Z146" s="50" t="s">
        <v>129</v>
      </c>
      <c r="AA146" s="95">
        <f>AA25+AA33+AA38+AA50+AA119+AA145</f>
        <v>48</v>
      </c>
      <c r="AB146" s="50" t="s">
        <v>130</v>
      </c>
      <c r="AC146" s="95">
        <f>AC25+AC33+AC38+AC50+AC119+AC145</f>
        <v>663</v>
      </c>
      <c r="AD146" s="96">
        <f>SUM(C146:AC146)</f>
        <v>10860</v>
      </c>
      <c r="AE146" s="97" t="s">
        <v>123</v>
      </c>
      <c r="AF146" s="84"/>
    </row>
    <row r="147" spans="1:32" s="8" customFormat="1" ht="3" customHeight="1">
      <c r="A147" s="98"/>
      <c r="B147" s="36"/>
      <c r="C147" s="87"/>
      <c r="D147" s="36"/>
      <c r="E147" s="87"/>
      <c r="F147" s="36"/>
      <c r="G147" s="87"/>
      <c r="H147" s="36"/>
      <c r="I147" s="87"/>
      <c r="J147" s="36"/>
      <c r="K147" s="87"/>
      <c r="L147" s="36"/>
      <c r="M147" s="87"/>
      <c r="N147" s="36"/>
      <c r="O147" s="87"/>
      <c r="P147" s="36"/>
      <c r="Q147" s="87"/>
      <c r="R147" s="36"/>
      <c r="S147" s="87"/>
      <c r="T147" s="36"/>
      <c r="U147" s="87"/>
      <c r="V147" s="36"/>
      <c r="W147" s="87"/>
      <c r="X147" s="36"/>
      <c r="Y147" s="87"/>
      <c r="Z147" s="36"/>
      <c r="AA147" s="87"/>
      <c r="AB147" s="36"/>
      <c r="AC147" s="87"/>
      <c r="AD147" s="87"/>
      <c r="AE147" s="98"/>
      <c r="AF147" s="84"/>
    </row>
    <row r="148" spans="1:32" s="8" customFormat="1" ht="15.75" customHeight="1">
      <c r="A148" s="99" t="s">
        <v>131</v>
      </c>
      <c r="B148" s="51" t="s">
        <v>132</v>
      </c>
      <c r="C148" s="100">
        <v>138</v>
      </c>
      <c r="D148" s="51" t="s">
        <v>438</v>
      </c>
      <c r="E148" s="100">
        <v>439</v>
      </c>
      <c r="F148" s="51" t="s">
        <v>133</v>
      </c>
      <c r="G148" s="100">
        <v>207</v>
      </c>
      <c r="H148" s="51" t="s">
        <v>134</v>
      </c>
      <c r="I148" s="100">
        <v>1481</v>
      </c>
      <c r="J148" s="51" t="s">
        <v>135</v>
      </c>
      <c r="K148" s="100">
        <v>271</v>
      </c>
      <c r="L148" s="52" t="s">
        <v>136</v>
      </c>
      <c r="M148" s="100">
        <v>476</v>
      </c>
      <c r="N148" s="52" t="s">
        <v>137</v>
      </c>
      <c r="O148" s="100">
        <v>149</v>
      </c>
      <c r="P148" s="52" t="s">
        <v>138</v>
      </c>
      <c r="Q148" s="100">
        <v>106</v>
      </c>
      <c r="R148" s="52" t="s">
        <v>139</v>
      </c>
      <c r="S148" s="100">
        <v>1197</v>
      </c>
      <c r="T148" s="51" t="s">
        <v>140</v>
      </c>
      <c r="U148" s="100">
        <v>617</v>
      </c>
      <c r="V148" s="51" t="s">
        <v>141</v>
      </c>
      <c r="W148" s="100">
        <v>5373</v>
      </c>
      <c r="X148" s="52" t="s">
        <v>276</v>
      </c>
      <c r="Y148" s="100">
        <v>43</v>
      </c>
      <c r="Z148" s="51" t="s">
        <v>142</v>
      </c>
      <c r="AA148" s="100">
        <v>67</v>
      </c>
      <c r="AB148" s="51" t="s">
        <v>143</v>
      </c>
      <c r="AC148" s="100">
        <v>643</v>
      </c>
      <c r="AD148" s="101">
        <f>SUM(C148:AC148)</f>
        <v>11207</v>
      </c>
      <c r="AE148" s="102" t="s">
        <v>131</v>
      </c>
      <c r="AF148" s="84"/>
    </row>
    <row r="149" spans="1:32" s="8" customFormat="1" ht="15.75" customHeight="1">
      <c r="A149" s="103" t="s">
        <v>144</v>
      </c>
      <c r="B149" s="277">
        <f>IF(ISERROR(C146/C148),"-",C146/C148)</f>
        <v>0.79710144927536231</v>
      </c>
      <c r="C149" s="278"/>
      <c r="D149" s="277">
        <f>IF(ISERROR(E146/E148),"-",E146/E148)</f>
        <v>0.74487471526195903</v>
      </c>
      <c r="E149" s="278"/>
      <c r="F149" s="277">
        <f>IF(ISERROR(G146/G148),"-",G146/G148)</f>
        <v>0.58454106280193241</v>
      </c>
      <c r="G149" s="278"/>
      <c r="H149" s="277">
        <f>IF(ISERROR(I146/I148),"-",I146/I148)</f>
        <v>1.0324105334233626</v>
      </c>
      <c r="I149" s="278"/>
      <c r="J149" s="277">
        <f>IF(ISERROR(K146/K148),"-",K146/K148)</f>
        <v>1.0811808118081181</v>
      </c>
      <c r="K149" s="278"/>
      <c r="L149" s="277">
        <f>IF(ISERROR(M146/M148),"-",M146/M148)</f>
        <v>0.95798319327731096</v>
      </c>
      <c r="M149" s="278"/>
      <c r="N149" s="277">
        <f>IF(ISERROR(O146/O148),"-",O146/O148)</f>
        <v>2.3154362416107381</v>
      </c>
      <c r="O149" s="278"/>
      <c r="P149" s="277">
        <f>IF(ISERROR(Q146/Q148),"-",Q146/Q148)</f>
        <v>1.5094339622641511</v>
      </c>
      <c r="Q149" s="278"/>
      <c r="R149" s="277">
        <f>IF(ISERROR(S146/S148),"-",S146/S148)</f>
        <v>0.80618212197159567</v>
      </c>
      <c r="S149" s="278"/>
      <c r="T149" s="277">
        <f>IF(ISERROR(U146/U148),"-",U146/U148)</f>
        <v>1.0145867098865478</v>
      </c>
      <c r="U149" s="278"/>
      <c r="V149" s="277">
        <f>IF(ISERROR(W146/W148),"-",W146/W148)</f>
        <v>0.96333519449097338</v>
      </c>
      <c r="W149" s="278"/>
      <c r="X149" s="277">
        <f>IF(ISERROR(Y146/Y148),"-",Y146/Y148)</f>
        <v>0.95348837209302328</v>
      </c>
      <c r="Y149" s="278"/>
      <c r="Z149" s="277">
        <f>IF(ISERROR(AA146/AA148),"-",AA146/AA148)</f>
        <v>0.71641791044776115</v>
      </c>
      <c r="AA149" s="278"/>
      <c r="AB149" s="277">
        <f>IF(ISERROR(AC146/AC148),"-",AC146/AC148)</f>
        <v>1.0311041990668741</v>
      </c>
      <c r="AC149" s="278"/>
      <c r="AD149" s="104">
        <f>IF(ISERROR(AD146/AD148),"-",AD146/AD148)</f>
        <v>0.9690372088873026</v>
      </c>
      <c r="AE149" s="105" t="s">
        <v>144</v>
      </c>
      <c r="AF149" s="84"/>
    </row>
    <row r="150" spans="1:32" ht="16.5" customHeight="1">
      <c r="A150" s="94" t="s">
        <v>145</v>
      </c>
      <c r="B150" s="281">
        <f>IF(ISERROR(C146/$AD$146),"-",C146/$AD$146)</f>
        <v>1.0128913443830571E-2</v>
      </c>
      <c r="C150" s="282"/>
      <c r="D150" s="281">
        <f>IF(ISERROR(E146/$AD$146),"-",E146/$AD$146)</f>
        <v>3.0110497237569062E-2</v>
      </c>
      <c r="E150" s="282"/>
      <c r="F150" s="281">
        <f>IF(ISERROR(G146/$AD$146),"-",G146/$AD$146)</f>
        <v>1.1141804788213628E-2</v>
      </c>
      <c r="G150" s="282"/>
      <c r="H150" s="281">
        <f>IF(ISERROR(I146/$AD$146),"-",I146/$AD$146)</f>
        <v>0.14079189686924493</v>
      </c>
      <c r="I150" s="282"/>
      <c r="J150" s="281">
        <f>IF(ISERROR(K146/$AD$146),"-",K146/$AD$146)</f>
        <v>2.6979742173112338E-2</v>
      </c>
      <c r="K150" s="282"/>
      <c r="L150" s="281">
        <f>IF(ISERROR(M146/$AD$146),"-",M146/$AD$146)</f>
        <v>4.1988950276243095E-2</v>
      </c>
      <c r="M150" s="282"/>
      <c r="N150" s="281">
        <f>IF(ISERROR(O146/$AD$146),"-",O146/$AD$146)</f>
        <v>3.1767955801104975E-2</v>
      </c>
      <c r="O150" s="282"/>
      <c r="P150" s="281">
        <f>IF(ISERROR(Q146/$AD$146),"-",Q146/$AD$146)</f>
        <v>1.4732965009208104E-2</v>
      </c>
      <c r="Q150" s="282"/>
      <c r="R150" s="281">
        <f>IF(ISERROR(S146/$AD$146),"-",S146/$AD$146)</f>
        <v>8.8858195211786367E-2</v>
      </c>
      <c r="S150" s="282"/>
      <c r="T150" s="281">
        <f>IF(ISERROR(U146/$AD$146),"-",U146/$AD$146)</f>
        <v>5.7642725598526706E-2</v>
      </c>
      <c r="U150" s="282"/>
      <c r="V150" s="281">
        <f>IF(ISERROR(W146/$AD$146),"-",W146/$AD$146)</f>
        <v>0.47661141804788215</v>
      </c>
      <c r="W150" s="282"/>
      <c r="X150" s="281">
        <f>IF(ISERROR(Y146/$AD$146),"-",Y146/$AD$146)</f>
        <v>3.7753222836095766E-3</v>
      </c>
      <c r="Y150" s="282"/>
      <c r="Z150" s="281">
        <f>IF(ISERROR(AA146/$AD$146),"-",AA146/$AD$146)</f>
        <v>4.4198895027624313E-3</v>
      </c>
      <c r="AA150" s="282"/>
      <c r="AB150" s="281">
        <f>IF(ISERROR(AC146/$AD$146),"-",AC146/$AD$146)</f>
        <v>6.104972375690608E-2</v>
      </c>
      <c r="AC150" s="282"/>
      <c r="AD150" s="106">
        <f>SUM(B150:AB150)</f>
        <v>1</v>
      </c>
      <c r="AE150" s="107" t="s">
        <v>145</v>
      </c>
      <c r="AF150" s="58"/>
    </row>
    <row r="151" spans="1:32" ht="24.75" customHeight="1">
      <c r="A151" s="108"/>
      <c r="B151" s="36"/>
      <c r="C151" s="109"/>
      <c r="D151" s="36"/>
      <c r="E151" s="109"/>
      <c r="F151" s="36"/>
      <c r="G151" s="109"/>
      <c r="H151" s="36"/>
      <c r="I151" s="109"/>
      <c r="J151" s="36"/>
      <c r="K151" s="109"/>
      <c r="L151" s="36"/>
      <c r="M151" s="109"/>
      <c r="N151" s="36"/>
      <c r="O151" s="109"/>
      <c r="P151" s="36"/>
      <c r="Q151" s="109"/>
      <c r="R151" s="36"/>
      <c r="S151" s="109"/>
      <c r="T151" s="109"/>
      <c r="U151" s="109"/>
      <c r="V151" s="36"/>
      <c r="W151" s="109"/>
      <c r="X151" s="36"/>
      <c r="Y151" s="53"/>
      <c r="Z151" s="279"/>
      <c r="AA151" s="279"/>
      <c r="AB151" s="285" t="s">
        <v>146</v>
      </c>
      <c r="AC151" s="285"/>
      <c r="AD151" s="285"/>
      <c r="AE151" s="58"/>
      <c r="AF151" s="58"/>
    </row>
    <row r="152" spans="1:32" ht="14.25" customHeight="1">
      <c r="A152" s="108"/>
      <c r="B152" s="36"/>
      <c r="C152" s="109"/>
      <c r="D152" s="36"/>
      <c r="E152" s="109"/>
      <c r="F152" s="36"/>
      <c r="G152" s="109"/>
      <c r="H152" s="36"/>
      <c r="I152" s="109"/>
      <c r="J152" s="36"/>
      <c r="K152" s="109"/>
      <c r="L152" s="36"/>
      <c r="M152" s="109"/>
      <c r="N152" s="36"/>
      <c r="O152" s="109"/>
      <c r="P152" s="36"/>
      <c r="Q152" s="36"/>
      <c r="R152" s="36"/>
      <c r="S152" s="109"/>
      <c r="T152" s="109"/>
      <c r="U152" s="109"/>
      <c r="V152" s="36"/>
      <c r="W152" s="109"/>
      <c r="X152" s="36"/>
      <c r="Y152" s="109"/>
      <c r="Z152" s="36"/>
      <c r="AA152" s="109"/>
      <c r="AB152" s="36"/>
      <c r="AC152" s="109"/>
      <c r="AD152" s="110">
        <f>AD22+AD30+AD35+AD47+AD116+AD142</f>
        <v>11207</v>
      </c>
      <c r="AE152" s="58"/>
      <c r="AF152" s="58"/>
    </row>
    <row r="153" spans="1:32" ht="14.25" customHeight="1">
      <c r="A153" s="11"/>
      <c r="C153" s="12"/>
      <c r="E153" s="12"/>
      <c r="G153" s="12" t="s">
        <v>162</v>
      </c>
      <c r="I153" s="12"/>
      <c r="K153" s="12"/>
      <c r="M153" s="12"/>
      <c r="O153" s="12"/>
      <c r="S153" s="12"/>
      <c r="T153" s="294"/>
      <c r="U153" s="294"/>
      <c r="W153" s="12"/>
      <c r="Y153" s="12"/>
      <c r="Z153" s="13"/>
      <c r="AA153" s="13"/>
    </row>
    <row r="154" spans="1:32" ht="14.25" customHeight="1">
      <c r="A154" s="11"/>
      <c r="C154" s="12"/>
      <c r="E154" s="12"/>
      <c r="G154" s="12"/>
      <c r="I154" s="12"/>
      <c r="M154" s="12"/>
      <c r="O154" s="12"/>
      <c r="R154" s="293"/>
      <c r="S154" s="293"/>
      <c r="T154" s="294"/>
      <c r="U154" s="294"/>
      <c r="V154" s="293"/>
      <c r="W154" s="293"/>
    </row>
    <row r="155" spans="1:32" ht="14.25" customHeight="1">
      <c r="A155" s="11"/>
      <c r="C155" s="12"/>
      <c r="E155" s="12"/>
      <c r="G155" s="12"/>
      <c r="I155" s="12"/>
      <c r="R155" s="293"/>
      <c r="S155" s="293"/>
      <c r="T155" s="294"/>
      <c r="U155" s="294"/>
      <c r="V155" s="293"/>
      <c r="W155" s="293"/>
    </row>
    <row r="156" spans="1:32" ht="14.25" customHeight="1">
      <c r="A156" s="11"/>
      <c r="C156" s="12"/>
      <c r="E156" s="12"/>
      <c r="G156" s="12"/>
      <c r="I156" s="12"/>
      <c r="R156" s="293"/>
      <c r="S156" s="293"/>
      <c r="T156" s="12"/>
      <c r="U156" s="12"/>
      <c r="W156" s="12"/>
    </row>
    <row r="157" spans="1:32" ht="14.25" customHeight="1">
      <c r="A157" s="11"/>
      <c r="C157" s="12"/>
      <c r="E157" s="12"/>
      <c r="G157" s="12"/>
      <c r="I157" s="12"/>
      <c r="W157" s="12"/>
    </row>
    <row r="158" spans="1:32" ht="14.25" customHeight="1">
      <c r="A158" s="11"/>
      <c r="C158" s="12"/>
      <c r="E158" s="12"/>
      <c r="G158" s="12"/>
      <c r="I158" s="12"/>
      <c r="W158" s="12"/>
    </row>
    <row r="159" spans="1:32" ht="14.25" customHeight="1">
      <c r="A159" s="11"/>
      <c r="C159" s="12"/>
      <c r="E159" s="12"/>
      <c r="G159" s="12"/>
      <c r="W159" s="12"/>
    </row>
    <row r="160" spans="1:32" ht="14.25" customHeight="1">
      <c r="A160" s="11"/>
      <c r="C160" s="12"/>
      <c r="E160" s="12"/>
      <c r="G160" s="12"/>
      <c r="W160" s="12"/>
      <c r="AC160" s="2"/>
    </row>
    <row r="161" spans="1:23">
      <c r="A161" s="11"/>
      <c r="C161" s="12"/>
      <c r="E161" s="12"/>
      <c r="W161" s="12"/>
    </row>
    <row r="162" spans="1:23">
      <c r="A162" s="11"/>
      <c r="C162" s="12"/>
      <c r="E162" s="12"/>
      <c r="W162" s="12"/>
    </row>
    <row r="163" spans="1:23">
      <c r="A163" s="11"/>
      <c r="C163" s="12"/>
      <c r="E163" s="12"/>
      <c r="W163" s="12"/>
    </row>
    <row r="164" spans="1:23">
      <c r="A164" s="11"/>
      <c r="C164" s="12"/>
      <c r="E164" s="12"/>
      <c r="W164" s="12"/>
    </row>
    <row r="165" spans="1:23">
      <c r="A165" s="11"/>
      <c r="C165" s="12"/>
      <c r="E165" s="12"/>
      <c r="W165" s="12"/>
    </row>
    <row r="166" spans="1:23">
      <c r="C166" s="12"/>
      <c r="E166" s="12"/>
      <c r="W166" s="12"/>
    </row>
    <row r="167" spans="1:23">
      <c r="C167" s="12"/>
      <c r="E167" s="12"/>
      <c r="W167" s="12"/>
    </row>
    <row r="168" spans="1:23">
      <c r="C168" s="12"/>
      <c r="E168" s="12"/>
      <c r="W168" s="12"/>
    </row>
    <row r="169" spans="1:23">
      <c r="C169" s="12"/>
      <c r="E169" s="12"/>
      <c r="W169" s="12"/>
    </row>
    <row r="170" spans="1:23">
      <c r="C170" s="12"/>
      <c r="E170" s="12"/>
      <c r="W170" s="12"/>
    </row>
    <row r="171" spans="1:23">
      <c r="C171" s="12"/>
      <c r="E171" s="12"/>
      <c r="W171" s="12"/>
    </row>
    <row r="172" spans="1:23">
      <c r="C172" s="12"/>
      <c r="E172" s="12"/>
      <c r="W172" s="12"/>
    </row>
    <row r="173" spans="1:23">
      <c r="C173" s="12"/>
      <c r="E173" s="12"/>
      <c r="W173" s="12"/>
    </row>
    <row r="174" spans="1:23">
      <c r="E174" s="12"/>
      <c r="W174" s="12"/>
    </row>
    <row r="175" spans="1:23">
      <c r="E175" s="12"/>
    </row>
    <row r="176" spans="1:23">
      <c r="E176" s="12"/>
    </row>
    <row r="177" spans="5:5">
      <c r="E177" s="12"/>
    </row>
    <row r="178" spans="5:5">
      <c r="E178" s="12"/>
    </row>
    <row r="179" spans="5:5">
      <c r="E179" s="12"/>
    </row>
    <row r="180" spans="5:5">
      <c r="E180" s="12"/>
    </row>
  </sheetData>
  <sheetProtection selectLockedCells="1" selectUnlockedCells="1"/>
  <mergeCells count="54">
    <mergeCell ref="AB3:AC3"/>
    <mergeCell ref="B2:E2"/>
    <mergeCell ref="AA2:A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X149:Y149"/>
    <mergeCell ref="B149:C149"/>
    <mergeCell ref="D149:E149"/>
    <mergeCell ref="F149:G149"/>
    <mergeCell ref="H149:I149"/>
    <mergeCell ref="J149:K149"/>
    <mergeCell ref="L149:M149"/>
    <mergeCell ref="AB150:AC150"/>
    <mergeCell ref="Z149:AA149"/>
    <mergeCell ref="AB149:AC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N149:O149"/>
    <mergeCell ref="P149:Q149"/>
    <mergeCell ref="R149:S149"/>
    <mergeCell ref="T149:U149"/>
    <mergeCell ref="V149:W149"/>
    <mergeCell ref="R150:S150"/>
    <mergeCell ref="T150:U150"/>
    <mergeCell ref="V150:W150"/>
    <mergeCell ref="X150:Y150"/>
    <mergeCell ref="Z150:AA150"/>
    <mergeCell ref="AB151:AD151"/>
    <mergeCell ref="T153:U153"/>
    <mergeCell ref="R154:S154"/>
    <mergeCell ref="T154:U154"/>
    <mergeCell ref="V154:W154"/>
    <mergeCell ref="R155:S155"/>
    <mergeCell ref="T155:U155"/>
    <mergeCell ref="V155:W155"/>
    <mergeCell ref="R156:S156"/>
    <mergeCell ref="Z151:AA151"/>
  </mergeCells>
  <phoneticPr fontId="3"/>
  <hyperlinks>
    <hyperlink ref="AB151:AD151" r:id="rId1" display="kikaku@chibajihan.jp" xr:uid="{FF1345E7-E449-4377-A2E3-68C6EE98F0ED}"/>
  </hyperlinks>
  <printOptions horizontalCentered="1" verticalCentered="1"/>
  <pageMargins left="3.937007874015748E-2" right="7.874015748031496E-2" top="0" bottom="0" header="7.874015748031496E-2" footer="0.11811023622047245"/>
  <pageSetup paperSize="12" scale="47" orientation="portrait" r:id="rId2"/>
  <headerFooter alignWithMargins="0">
    <oddHeader>&amp;R&amp;8chiba-JADA
作成　&amp;D</oddHeader>
  </headerFooter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10"/>
  </sheetPr>
  <dimension ref="A1:AB48"/>
  <sheetViews>
    <sheetView showGridLines="0" showZeros="0" view="pageBreakPreview" zoomScaleNormal="100" workbookViewId="0">
      <pane xSplit="2" ySplit="5" topLeftCell="C6" activePane="bottomRight" state="frozen"/>
      <selection activeCell="G18" sqref="G18"/>
      <selection pane="topRight" activeCell="G18" sqref="G18"/>
      <selection pane="bottomLeft" activeCell="G18" sqref="G18"/>
      <selection pane="bottomRight" activeCell="N6" sqref="N6:N7"/>
    </sheetView>
  </sheetViews>
  <sheetFormatPr defaultRowHeight="15.75"/>
  <cols>
    <col min="1" max="1" width="13.125" style="231" customWidth="1"/>
    <col min="2" max="2" width="6.25" style="231" customWidth="1"/>
    <col min="3" max="3" width="9.25" style="231" bestFit="1" customWidth="1"/>
    <col min="4" max="4" width="9.5" style="231" bestFit="1" customWidth="1"/>
    <col min="5" max="5" width="10" style="231" bestFit="1" customWidth="1"/>
    <col min="6" max="6" width="9.25" style="231" bestFit="1" customWidth="1"/>
    <col min="7" max="7" width="10" style="231" bestFit="1" customWidth="1"/>
    <col min="8" max="8" width="9" style="231" hidden="1" customWidth="1"/>
    <col min="9" max="9" width="9.25" style="231" bestFit="1" customWidth="1"/>
    <col min="10" max="10" width="9.5" style="231" bestFit="1" customWidth="1"/>
    <col min="11" max="11" width="9.375" style="231" customWidth="1"/>
    <col min="12" max="12" width="10" style="231" bestFit="1" customWidth="1"/>
    <col min="13" max="13" width="8.5" style="231" bestFit="1" customWidth="1"/>
    <col min="14" max="15" width="10" style="231" bestFit="1" customWidth="1"/>
    <col min="16" max="16" width="8.5" style="231" bestFit="1" customWidth="1"/>
    <col min="17" max="25" width="9" style="231"/>
    <col min="26" max="27" width="0" style="231" hidden="1" customWidth="1"/>
    <col min="28" max="28" width="11.25" style="231" hidden="1" customWidth="1"/>
    <col min="29" max="16384" width="9" style="231"/>
  </cols>
  <sheetData>
    <row r="1" spans="1:28" ht="17.25" customHeight="1">
      <c r="A1" s="295" t="s">
        <v>191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</row>
    <row r="2" spans="1:28">
      <c r="F2" s="231">
        <v>0</v>
      </c>
    </row>
    <row r="3" spans="1:28" ht="17.25" thickBot="1">
      <c r="A3" s="232" t="s">
        <v>192</v>
      </c>
      <c r="B3" s="232"/>
      <c r="L3" s="231" t="s">
        <v>445</v>
      </c>
      <c r="O3" s="233" t="s">
        <v>484</v>
      </c>
      <c r="P3" s="231" t="s">
        <v>507</v>
      </c>
      <c r="AA3" s="231" t="s">
        <v>193</v>
      </c>
      <c r="AB3" s="234">
        <v>2005.01</v>
      </c>
    </row>
    <row r="4" spans="1:28" ht="15.75" customHeight="1">
      <c r="A4" s="114"/>
      <c r="B4" s="115" t="s">
        <v>194</v>
      </c>
      <c r="C4" s="315" t="s">
        <v>195</v>
      </c>
      <c r="D4" s="315" t="s">
        <v>231</v>
      </c>
      <c r="E4" s="315" t="s">
        <v>196</v>
      </c>
      <c r="F4" s="315" t="s">
        <v>197</v>
      </c>
      <c r="G4" s="327" t="s">
        <v>198</v>
      </c>
      <c r="H4" s="116"/>
      <c r="I4" s="315" t="s">
        <v>279</v>
      </c>
      <c r="J4" s="329" t="s">
        <v>506</v>
      </c>
      <c r="K4" s="331" t="s">
        <v>199</v>
      </c>
      <c r="L4" s="309" t="s">
        <v>200</v>
      </c>
      <c r="M4" s="310"/>
      <c r="N4" s="296" t="s">
        <v>201</v>
      </c>
      <c r="O4" s="297"/>
      <c r="P4" s="298"/>
      <c r="AA4" s="231" t="s">
        <v>202</v>
      </c>
      <c r="AB4" s="234">
        <v>2005.02</v>
      </c>
    </row>
    <row r="5" spans="1:28" ht="15.75" customHeight="1">
      <c r="A5" s="117" t="s">
        <v>232</v>
      </c>
      <c r="B5" s="118"/>
      <c r="C5" s="316"/>
      <c r="D5" s="317"/>
      <c r="E5" s="317"/>
      <c r="F5" s="317"/>
      <c r="G5" s="328"/>
      <c r="H5" s="238"/>
      <c r="I5" s="317"/>
      <c r="J5" s="330"/>
      <c r="K5" s="332"/>
      <c r="L5" s="120" t="s">
        <v>203</v>
      </c>
      <c r="M5" s="121" t="s">
        <v>233</v>
      </c>
      <c r="N5" s="122" t="s">
        <v>204</v>
      </c>
      <c r="O5" s="123" t="s">
        <v>205</v>
      </c>
      <c r="P5" s="121" t="s">
        <v>234</v>
      </c>
      <c r="AA5" s="231" t="s">
        <v>206</v>
      </c>
      <c r="AB5" s="234">
        <v>2005.03</v>
      </c>
    </row>
    <row r="6" spans="1:28" ht="13.5" customHeight="1">
      <c r="A6" s="311" t="s">
        <v>11</v>
      </c>
      <c r="B6" s="239" t="s">
        <v>207</v>
      </c>
      <c r="C6" s="139">
        <f>SUM('集計（24.12):集計（26.01)'!C6)</f>
        <v>20</v>
      </c>
      <c r="D6" s="139">
        <f>SUM('集計（24.12):集計（26.01)'!D6)</f>
        <v>1</v>
      </c>
      <c r="E6" s="139">
        <f>SUM('集計（24.12):集計（26.01)'!E6)</f>
        <v>2624</v>
      </c>
      <c r="F6" s="139">
        <f>SUM('集計（24.12):集計（26.01)'!F6)</f>
        <v>269</v>
      </c>
      <c r="G6" s="139">
        <f>SUM('集計（24.12):集計（26.01)'!G6)</f>
        <v>1160</v>
      </c>
      <c r="H6" s="140"/>
      <c r="I6" s="139">
        <f>SUM('集計（24.12):集計（26.01)'!I6)</f>
        <v>24</v>
      </c>
      <c r="J6" s="139">
        <f>SUM('集計（24.12):集計（26.01)'!J6)</f>
        <v>0</v>
      </c>
      <c r="K6" s="141">
        <f t="shared" ref="K6:K33" si="0">SUM(C6:J6)</f>
        <v>4098</v>
      </c>
      <c r="L6" s="333">
        <f>SUM('集計（24.12):集計（26.01)'!L6:L7)</f>
        <v>5330</v>
      </c>
      <c r="M6" s="319">
        <f>IF(ISERROR(K6/L6),"",(K6/L6))</f>
        <v>0.76885553470919321</v>
      </c>
      <c r="N6" s="323"/>
      <c r="O6" s="306"/>
      <c r="P6" s="319" t="str">
        <f>IF(ISERROR(N6/O6),"",(N6/O6))</f>
        <v/>
      </c>
      <c r="R6" s="326"/>
      <c r="AA6" s="231" t="s">
        <v>208</v>
      </c>
      <c r="AB6" s="234">
        <v>2005.04</v>
      </c>
    </row>
    <row r="7" spans="1:28" s="235" customFormat="1" ht="13.5" customHeight="1">
      <c r="A7" s="312"/>
      <c r="B7" s="240" t="s">
        <v>209</v>
      </c>
      <c r="C7" s="143">
        <f>SUM('集計（24.12):集計（26.01)'!C7)</f>
        <v>0</v>
      </c>
      <c r="D7" s="143">
        <f>SUM('集計（24.12):集計（26.01)'!D7)</f>
        <v>0</v>
      </c>
      <c r="E7" s="143">
        <f>SUM('集計（24.12):集計（26.01)'!E7)</f>
        <v>4</v>
      </c>
      <c r="F7" s="143">
        <f>SUM('集計（24.12):集計（26.01)'!F7)</f>
        <v>0</v>
      </c>
      <c r="G7" s="143">
        <f>SUM('集計（24.12):集計（26.01)'!G7)</f>
        <v>81</v>
      </c>
      <c r="H7" s="144"/>
      <c r="I7" s="143">
        <f>SUM('集計（24.12):集計（26.01)'!I7)</f>
        <v>2</v>
      </c>
      <c r="J7" s="143">
        <f>SUM('集計（24.12):集計（26.01)'!J7)</f>
        <v>0</v>
      </c>
      <c r="K7" s="145">
        <f t="shared" si="0"/>
        <v>87</v>
      </c>
      <c r="L7" s="302"/>
      <c r="M7" s="304"/>
      <c r="N7" s="322"/>
      <c r="O7" s="300"/>
      <c r="P7" s="304"/>
      <c r="R7" s="325"/>
      <c r="AB7" s="236"/>
    </row>
    <row r="8" spans="1:28" ht="13.5" customHeight="1">
      <c r="A8" s="307" t="s">
        <v>318</v>
      </c>
      <c r="B8" s="241" t="s">
        <v>207</v>
      </c>
      <c r="C8" s="146">
        <f>SUM('集計（24.12):集計（26.01)'!C8)</f>
        <v>8</v>
      </c>
      <c r="D8" s="146">
        <f>SUM('集計（24.12):集計（26.01)'!D8)</f>
        <v>1</v>
      </c>
      <c r="E8" s="146">
        <f>SUM('集計（24.12):集計（26.01)'!E8)</f>
        <v>1375</v>
      </c>
      <c r="F8" s="146">
        <f>SUM('集計（24.12):集計（26.01)'!F8)</f>
        <v>172</v>
      </c>
      <c r="G8" s="146">
        <f>SUM('集計（24.12):集計（26.01)'!G8)</f>
        <v>730</v>
      </c>
      <c r="H8" s="147"/>
      <c r="I8" s="146">
        <f>SUM('集計（24.12):集計（26.01)'!I8)</f>
        <v>15</v>
      </c>
      <c r="J8" s="146">
        <f>SUM('集計（24.12):集計（26.01)'!J8)</f>
        <v>0</v>
      </c>
      <c r="K8" s="148">
        <f t="shared" si="0"/>
        <v>2301</v>
      </c>
      <c r="L8" s="305">
        <f>SUM('集計（24.12):集計（26.01)'!L8:L9)</f>
        <v>2165</v>
      </c>
      <c r="M8" s="320">
        <f>IF(ISERROR(K8/L8),"",(K8/L8))</f>
        <v>1.0628175519630485</v>
      </c>
      <c r="N8" s="321"/>
      <c r="O8" s="299"/>
      <c r="P8" s="320" t="str">
        <f>IF(ISERROR(N8/O8),"",(N8/O8))</f>
        <v/>
      </c>
      <c r="R8" s="324"/>
      <c r="AA8" s="231" t="s">
        <v>210</v>
      </c>
      <c r="AB8" s="234">
        <v>2005.05</v>
      </c>
    </row>
    <row r="9" spans="1:28" s="235" customFormat="1" ht="13.5" customHeight="1">
      <c r="A9" s="308"/>
      <c r="B9" s="242" t="s">
        <v>209</v>
      </c>
      <c r="C9" s="143">
        <f>SUM('集計（24.12):集計（26.01)'!C9)</f>
        <v>0</v>
      </c>
      <c r="D9" s="143">
        <f>SUM('集計（24.12):集計（26.01)'!D9)</f>
        <v>0</v>
      </c>
      <c r="E9" s="143">
        <f>SUM('集計（24.12):集計（26.01)'!E9)</f>
        <v>0</v>
      </c>
      <c r="F9" s="143">
        <f>SUM('集計（24.12):集計（26.01)'!F9)</f>
        <v>1</v>
      </c>
      <c r="G9" s="143">
        <f>SUM('集計（24.12):集計（26.01)'!G9)</f>
        <v>0</v>
      </c>
      <c r="H9" s="144"/>
      <c r="I9" s="143">
        <f>SUM('集計（24.12):集計（26.01)'!I9)</f>
        <v>0</v>
      </c>
      <c r="J9" s="143">
        <f>SUM('集計（24.12):集計（26.01)'!J9)</f>
        <v>0</v>
      </c>
      <c r="K9" s="145">
        <f t="shared" si="0"/>
        <v>1</v>
      </c>
      <c r="L9" s="302"/>
      <c r="M9" s="304"/>
      <c r="N9" s="322"/>
      <c r="O9" s="300"/>
      <c r="P9" s="304"/>
      <c r="R9" s="325"/>
      <c r="AB9" s="236"/>
    </row>
    <row r="10" spans="1:28" ht="13.5" customHeight="1">
      <c r="A10" s="307" t="s">
        <v>218</v>
      </c>
      <c r="B10" s="241" t="s">
        <v>207</v>
      </c>
      <c r="C10" s="146">
        <f>SUM('集計（24.12):集計（26.01)'!C10)</f>
        <v>1</v>
      </c>
      <c r="D10" s="146">
        <f>SUM('集計（24.12):集計（26.01)'!D10)</f>
        <v>0</v>
      </c>
      <c r="E10" s="146">
        <f>SUM('集計（24.12):集計（26.01)'!E10)</f>
        <v>970</v>
      </c>
      <c r="F10" s="146">
        <f>SUM('集計（24.12):集計（26.01)'!F10)</f>
        <v>8</v>
      </c>
      <c r="G10" s="146">
        <f>SUM('集計（24.12):集計（26.01)'!G10)</f>
        <v>476</v>
      </c>
      <c r="H10" s="147"/>
      <c r="I10" s="146">
        <f>SUM('集計（24.12):集計（26.01)'!I10)</f>
        <v>5</v>
      </c>
      <c r="J10" s="146">
        <f>SUM('集計（24.12):集計（26.01)'!J10)</f>
        <v>0</v>
      </c>
      <c r="K10" s="148">
        <f t="shared" si="0"/>
        <v>1460</v>
      </c>
      <c r="L10" s="305">
        <f>SUM('集計（24.12):集計（26.01)'!L10:L11)</f>
        <v>1839</v>
      </c>
      <c r="M10" s="320">
        <f>IF(ISERROR(K10/L10),"",(K10/L10))</f>
        <v>0.79390973355084282</v>
      </c>
      <c r="N10" s="321"/>
      <c r="O10" s="299"/>
      <c r="P10" s="320" t="str">
        <f>IF(ISERROR(N10/O10),"",(N10/O10))</f>
        <v/>
      </c>
      <c r="R10" s="324"/>
      <c r="AA10" s="231" t="s">
        <v>211</v>
      </c>
      <c r="AB10" s="234">
        <v>2005.06</v>
      </c>
    </row>
    <row r="11" spans="1:28" s="235" customFormat="1" ht="13.5" customHeight="1">
      <c r="A11" s="308"/>
      <c r="B11" s="242" t="s">
        <v>209</v>
      </c>
      <c r="C11" s="143">
        <f>SUM('集計（24.12):集計（26.01)'!C11)</f>
        <v>0</v>
      </c>
      <c r="D11" s="143">
        <f>SUM('集計（24.12):集計（26.01)'!D11)</f>
        <v>0</v>
      </c>
      <c r="E11" s="143">
        <f>SUM('集計（24.12):集計（26.01)'!E11)</f>
        <v>0</v>
      </c>
      <c r="F11" s="143">
        <f>SUM('集計（24.12):集計（26.01)'!F11)</f>
        <v>0</v>
      </c>
      <c r="G11" s="143">
        <f>SUM('集計（24.12):集計（26.01)'!G11)</f>
        <v>0</v>
      </c>
      <c r="H11" s="144"/>
      <c r="I11" s="143">
        <f>SUM('集計（24.12):集計（26.01)'!I11)</f>
        <v>0</v>
      </c>
      <c r="J11" s="143">
        <f>SUM('集計（24.12):集計（26.01)'!J11)</f>
        <v>0</v>
      </c>
      <c r="K11" s="145">
        <f t="shared" si="0"/>
        <v>0</v>
      </c>
      <c r="L11" s="302"/>
      <c r="M11" s="304"/>
      <c r="N11" s="322"/>
      <c r="O11" s="300"/>
      <c r="P11" s="304"/>
      <c r="R11" s="325"/>
      <c r="AB11" s="236"/>
    </row>
    <row r="12" spans="1:28" ht="13.5" customHeight="1">
      <c r="A12" s="307" t="s">
        <v>6</v>
      </c>
      <c r="B12" s="241" t="s">
        <v>207</v>
      </c>
      <c r="C12" s="146">
        <f>SUM('集計（24.12):集計（26.01)'!C12)</f>
        <v>0</v>
      </c>
      <c r="D12" s="146">
        <f>SUM('集計（24.12):集計（26.01)'!D12)</f>
        <v>0</v>
      </c>
      <c r="E12" s="146">
        <f>SUM('集計（24.12):集計（26.01)'!E12)</f>
        <v>624</v>
      </c>
      <c r="F12" s="146">
        <f>SUM('集計（24.12):集計（26.01)'!F12)</f>
        <v>12</v>
      </c>
      <c r="G12" s="146">
        <f>SUM('集計（24.12):集計（26.01)'!G12)</f>
        <v>161</v>
      </c>
      <c r="H12" s="147"/>
      <c r="I12" s="146">
        <f>SUM('集計（24.12):集計（26.01)'!I12)</f>
        <v>0</v>
      </c>
      <c r="J12" s="146">
        <f>SUM('集計（24.12):集計（26.01)'!J12)</f>
        <v>1</v>
      </c>
      <c r="K12" s="148">
        <f t="shared" si="0"/>
        <v>798</v>
      </c>
      <c r="L12" s="305">
        <f>SUM('集計（24.12):集計（26.01)'!L12:L13)</f>
        <v>680</v>
      </c>
      <c r="M12" s="320">
        <f>IF(ISERROR(K12/L12),"",(K12/L12))</f>
        <v>1.1735294117647059</v>
      </c>
      <c r="N12" s="321"/>
      <c r="O12" s="299"/>
      <c r="P12" s="320" t="str">
        <f>IF(ISERROR(N12/O12),"",(N12/O12))</f>
        <v/>
      </c>
      <c r="R12" s="324"/>
      <c r="AA12" s="231" t="s">
        <v>212</v>
      </c>
      <c r="AB12" s="234">
        <v>2005.07</v>
      </c>
    </row>
    <row r="13" spans="1:28" s="235" customFormat="1" ht="13.5" customHeight="1">
      <c r="A13" s="308"/>
      <c r="B13" s="242" t="s">
        <v>209</v>
      </c>
      <c r="C13" s="143">
        <f>SUM('集計（24.12):集計（26.01)'!C13)</f>
        <v>0</v>
      </c>
      <c r="D13" s="143">
        <f>SUM('集計（24.12):集計（26.01)'!D13)</f>
        <v>0</v>
      </c>
      <c r="E13" s="143">
        <f>SUM('集計（24.12):集計（26.01)'!E13)</f>
        <v>0</v>
      </c>
      <c r="F13" s="143">
        <f>SUM('集計（24.12):集計（26.01)'!F13)</f>
        <v>0</v>
      </c>
      <c r="G13" s="143">
        <f>SUM('集計（24.12):集計（26.01)'!G13)</f>
        <v>0</v>
      </c>
      <c r="H13" s="144"/>
      <c r="I13" s="143">
        <f>SUM('集計（24.12):集計（26.01)'!I13)</f>
        <v>0</v>
      </c>
      <c r="J13" s="143">
        <f>SUM('集計（24.12):集計（26.01)'!J13)</f>
        <v>0</v>
      </c>
      <c r="K13" s="145">
        <f t="shared" si="0"/>
        <v>0</v>
      </c>
      <c r="L13" s="302"/>
      <c r="M13" s="304"/>
      <c r="N13" s="322"/>
      <c r="O13" s="300"/>
      <c r="P13" s="304"/>
      <c r="R13" s="325"/>
      <c r="AB13" s="236"/>
    </row>
    <row r="14" spans="1:28" ht="13.5" customHeight="1">
      <c r="A14" s="307" t="s">
        <v>10</v>
      </c>
      <c r="B14" s="241" t="s">
        <v>207</v>
      </c>
      <c r="C14" s="146">
        <f>SUM('集計（24.12):集計（26.01)'!C14)</f>
        <v>9</v>
      </c>
      <c r="D14" s="146">
        <f>SUM('集計（24.12):集計（26.01)'!D14)</f>
        <v>3</v>
      </c>
      <c r="E14" s="146">
        <f>SUM('集計（24.12):集計（26.01)'!E14)</f>
        <v>613</v>
      </c>
      <c r="F14" s="146">
        <f>SUM('集計（24.12):集計（26.01)'!F14)</f>
        <v>134</v>
      </c>
      <c r="G14" s="146">
        <f>SUM('集計（24.12):集計（26.01)'!G14)</f>
        <v>543</v>
      </c>
      <c r="H14" s="147"/>
      <c r="I14" s="146">
        <f>SUM('集計（24.12):集計（26.01)'!I14)</f>
        <v>25</v>
      </c>
      <c r="J14" s="146">
        <f>SUM('集計（24.12):集計（26.01)'!J14)</f>
        <v>0</v>
      </c>
      <c r="K14" s="148">
        <f t="shared" si="0"/>
        <v>1327</v>
      </c>
      <c r="L14" s="305">
        <f>SUM('集計（24.12):集計（26.01)'!L14:L15)</f>
        <v>1522</v>
      </c>
      <c r="M14" s="320">
        <f>IF(ISERROR(K14/L14),"",(K14/L14))</f>
        <v>0.87187910643889621</v>
      </c>
      <c r="N14" s="321"/>
      <c r="O14" s="299"/>
      <c r="P14" s="320" t="str">
        <f>IF(ISERROR(N14/O14),"",(N14/O14))</f>
        <v/>
      </c>
      <c r="R14" s="324"/>
      <c r="AA14" s="231" t="s">
        <v>213</v>
      </c>
      <c r="AB14" s="234">
        <v>2005.08</v>
      </c>
    </row>
    <row r="15" spans="1:28" s="235" customFormat="1" ht="13.5" customHeight="1">
      <c r="A15" s="308"/>
      <c r="B15" s="242" t="s">
        <v>209</v>
      </c>
      <c r="C15" s="143">
        <f>SUM('集計（24.12):集計（26.01)'!C15)</f>
        <v>0</v>
      </c>
      <c r="D15" s="143">
        <f>SUM('集計（24.12):集計（26.01)'!D15)</f>
        <v>2</v>
      </c>
      <c r="E15" s="143">
        <f>SUM('集計（24.12):集計（26.01)'!E15)</f>
        <v>0</v>
      </c>
      <c r="F15" s="143">
        <f>SUM('集計（24.12):集計（26.01)'!F15)</f>
        <v>0</v>
      </c>
      <c r="G15" s="143">
        <f>SUM('集計（24.12):集計（26.01)'!G15)</f>
        <v>0</v>
      </c>
      <c r="H15" s="144"/>
      <c r="I15" s="143">
        <f>SUM('集計（24.12):集計（26.01)'!I15)</f>
        <v>1</v>
      </c>
      <c r="J15" s="143">
        <f>SUM('集計（24.12):集計（26.01)'!J15)</f>
        <v>0</v>
      </c>
      <c r="K15" s="145">
        <f t="shared" si="0"/>
        <v>3</v>
      </c>
      <c r="L15" s="302"/>
      <c r="M15" s="304"/>
      <c r="N15" s="322"/>
      <c r="O15" s="300"/>
      <c r="P15" s="304"/>
      <c r="R15" s="325"/>
      <c r="AB15" s="236"/>
    </row>
    <row r="16" spans="1:28" ht="13.5" customHeight="1">
      <c r="A16" s="307" t="s">
        <v>319</v>
      </c>
      <c r="B16" s="241" t="s">
        <v>207</v>
      </c>
      <c r="C16" s="146">
        <f>SUM('集計（24.12):集計（26.01)'!C16)</f>
        <v>0</v>
      </c>
      <c r="D16" s="146">
        <f>SUM('集計（24.12):集計（26.01)'!D16)</f>
        <v>0</v>
      </c>
      <c r="E16" s="146">
        <f>SUM('集計（24.12):集計（26.01)'!E16)</f>
        <v>703</v>
      </c>
      <c r="F16" s="146">
        <f>SUM('集計（24.12):集計（26.01)'!F16)</f>
        <v>0</v>
      </c>
      <c r="G16" s="146">
        <f>SUM('集計（24.12):集計（26.01)'!G16)</f>
        <v>43</v>
      </c>
      <c r="H16" s="147"/>
      <c r="I16" s="146">
        <f>SUM('集計（24.12):集計（26.01)'!I16)</f>
        <v>0</v>
      </c>
      <c r="J16" s="146">
        <f>SUM('集計（24.12):集計（26.01)'!J16)</f>
        <v>0</v>
      </c>
      <c r="K16" s="148">
        <f t="shared" si="0"/>
        <v>746</v>
      </c>
      <c r="L16" s="305">
        <f>SUM('集計（24.12):集計（26.01)'!L16:L17)</f>
        <v>1017</v>
      </c>
      <c r="M16" s="320">
        <f>IF(ISERROR(K16/L16),"",(K16/L16))</f>
        <v>0.73352999016715836</v>
      </c>
      <c r="N16" s="321"/>
      <c r="O16" s="299"/>
      <c r="P16" s="320" t="str">
        <f>IF(ISERROR(N16/O16),"",(N16/O16))</f>
        <v/>
      </c>
      <c r="R16" s="324"/>
      <c r="AA16" s="231" t="s">
        <v>214</v>
      </c>
      <c r="AB16" s="234">
        <v>2005.09</v>
      </c>
    </row>
    <row r="17" spans="1:28" s="235" customFormat="1" ht="13.5" customHeight="1">
      <c r="A17" s="308"/>
      <c r="B17" s="242" t="s">
        <v>209</v>
      </c>
      <c r="C17" s="143">
        <f>SUM('集計（24.12):集計（26.01)'!C17)</f>
        <v>0</v>
      </c>
      <c r="D17" s="143">
        <f>SUM('集計（24.12):集計（26.01)'!D17)</f>
        <v>0</v>
      </c>
      <c r="E17" s="143">
        <f>SUM('集計（24.12):集計（26.01)'!E17)</f>
        <v>0</v>
      </c>
      <c r="F17" s="143">
        <f>SUM('集計（24.12):集計（26.01)'!F17)</f>
        <v>0</v>
      </c>
      <c r="G17" s="143">
        <f>SUM('集計（24.12):集計（26.01)'!G17)</f>
        <v>0</v>
      </c>
      <c r="H17" s="144"/>
      <c r="I17" s="143">
        <f>SUM('集計（24.12):集計（26.01)'!I17)</f>
        <v>0</v>
      </c>
      <c r="J17" s="143">
        <f>SUM('集計（24.12):集計（26.01)'!J17)</f>
        <v>0</v>
      </c>
      <c r="K17" s="145">
        <f t="shared" si="0"/>
        <v>0</v>
      </c>
      <c r="L17" s="302"/>
      <c r="M17" s="304"/>
      <c r="N17" s="322"/>
      <c r="O17" s="300"/>
      <c r="P17" s="304"/>
      <c r="R17" s="325"/>
      <c r="AB17" s="236"/>
    </row>
    <row r="18" spans="1:28" ht="13.5" customHeight="1">
      <c r="A18" s="307" t="s">
        <v>215</v>
      </c>
      <c r="B18" s="241" t="s">
        <v>207</v>
      </c>
      <c r="C18" s="146">
        <f>SUM('集計（24.12):集計（26.01)'!C18)</f>
        <v>0</v>
      </c>
      <c r="D18" s="146">
        <f>SUM('集計（24.12):集計（26.01)'!D18)</f>
        <v>0</v>
      </c>
      <c r="E18" s="146">
        <f>SUM('集計（24.12):集計（26.01)'!E18)</f>
        <v>158</v>
      </c>
      <c r="F18" s="146">
        <f>SUM('集計（24.12):集計（26.01)'!F18)</f>
        <v>0</v>
      </c>
      <c r="G18" s="146">
        <f>SUM('集計（24.12):集計（26.01)'!G18)</f>
        <v>428</v>
      </c>
      <c r="H18" s="147"/>
      <c r="I18" s="146">
        <f>SUM('集計（24.12):集計（26.01)'!I18)</f>
        <v>11</v>
      </c>
      <c r="J18" s="146">
        <f>SUM('集計（24.12):集計（26.01)'!J18)</f>
        <v>0</v>
      </c>
      <c r="K18" s="148">
        <f t="shared" si="0"/>
        <v>597</v>
      </c>
      <c r="L18" s="305">
        <f>SUM('集計（24.12):集計（26.01)'!L18:L19)</f>
        <v>693</v>
      </c>
      <c r="M18" s="320">
        <f>IF(ISERROR(K18/L18),"",(K18/L18))</f>
        <v>0.8614718614718615</v>
      </c>
      <c r="N18" s="321"/>
      <c r="O18" s="299"/>
      <c r="P18" s="320" t="str">
        <f>IF(ISERROR(N18/O18),"",(N18/O18))</f>
        <v/>
      </c>
      <c r="R18" s="324"/>
      <c r="AB18" s="234"/>
    </row>
    <row r="19" spans="1:28" s="235" customFormat="1" ht="13.5" customHeight="1">
      <c r="A19" s="308"/>
      <c r="B19" s="242" t="s">
        <v>209</v>
      </c>
      <c r="C19" s="143">
        <f>SUM('集計（24.12):集計（26.01)'!C19)</f>
        <v>0</v>
      </c>
      <c r="D19" s="143">
        <f>SUM('集計（24.12):集計（26.01)'!D19)</f>
        <v>0</v>
      </c>
      <c r="E19" s="143">
        <f>SUM('集計（24.12):集計（26.01)'!E19)</f>
        <v>0</v>
      </c>
      <c r="F19" s="143">
        <f>SUM('集計（24.12):集計（26.01)'!F19)</f>
        <v>0</v>
      </c>
      <c r="G19" s="143">
        <f>SUM('集計（24.12):集計（26.01)'!G19)</f>
        <v>0</v>
      </c>
      <c r="H19" s="144"/>
      <c r="I19" s="143">
        <f>SUM('集計（24.12):集計（26.01)'!I19)</f>
        <v>0</v>
      </c>
      <c r="J19" s="143">
        <f>SUM('集計（24.12):集計（26.01)'!J19)</f>
        <v>0</v>
      </c>
      <c r="K19" s="145">
        <f t="shared" si="0"/>
        <v>0</v>
      </c>
      <c r="L19" s="302"/>
      <c r="M19" s="304"/>
      <c r="N19" s="322"/>
      <c r="O19" s="300"/>
      <c r="P19" s="304"/>
      <c r="R19" s="325"/>
      <c r="AA19" s="235" t="s">
        <v>216</v>
      </c>
      <c r="AB19" s="236" t="s">
        <v>236</v>
      </c>
    </row>
    <row r="20" spans="1:28" ht="13.5" customHeight="1">
      <c r="A20" s="313" t="s">
        <v>235</v>
      </c>
      <c r="B20" s="241" t="s">
        <v>207</v>
      </c>
      <c r="C20" s="149">
        <f>SUM('集計（24.12):集計（26.01)'!C20)</f>
        <v>16</v>
      </c>
      <c r="D20" s="149">
        <f>SUM('集計（24.12):集計（26.01)'!D20)</f>
        <v>4</v>
      </c>
      <c r="E20" s="149">
        <f>SUM('集計（24.12):集計（26.01)'!E20)</f>
        <v>2973</v>
      </c>
      <c r="F20" s="149">
        <f>SUM('集計（24.12):集計（26.01)'!F20)</f>
        <v>469</v>
      </c>
      <c r="G20" s="149">
        <f>SUM('集計（24.12):集計（26.01)'!G20)</f>
        <v>1720</v>
      </c>
      <c r="H20" s="150"/>
      <c r="I20" s="149">
        <f>SUM('集計（24.12):集計（26.01)'!I20)</f>
        <v>37</v>
      </c>
      <c r="J20" s="149">
        <f>SUM('集計（24.12):集計（26.01)'!J20)</f>
        <v>0</v>
      </c>
      <c r="K20" s="151">
        <f t="shared" si="0"/>
        <v>5219</v>
      </c>
      <c r="L20" s="305">
        <f>SUM('集計（24.12):集計（26.01)'!L20:L21)</f>
        <v>5449</v>
      </c>
      <c r="M20" s="320">
        <f>IF(ISERROR(K20/L20),"",(K20/L20))</f>
        <v>0.95779042026059824</v>
      </c>
      <c r="N20" s="321"/>
      <c r="O20" s="299"/>
      <c r="P20" s="320" t="str">
        <f>IF(ISERROR(N20/O20),"",(N20/O20))</f>
        <v/>
      </c>
      <c r="R20" s="324"/>
      <c r="AB20" s="234"/>
    </row>
    <row r="21" spans="1:28" s="235" customFormat="1" ht="13.5" customHeight="1">
      <c r="A21" s="314"/>
      <c r="B21" s="244" t="s">
        <v>209</v>
      </c>
      <c r="C21" s="152">
        <f>SUM('集計（24.12):集計（26.01)'!C21)</f>
        <v>9</v>
      </c>
      <c r="D21" s="152">
        <f>SUM('集計（24.12):集計（26.01)'!D21)</f>
        <v>1</v>
      </c>
      <c r="E21" s="152">
        <f>SUM('集計（24.12):集計（26.01)'!E21)</f>
        <v>7</v>
      </c>
      <c r="F21" s="152">
        <f>SUM('集計（24.12):集計（26.01)'!F21)</f>
        <v>1</v>
      </c>
      <c r="G21" s="152">
        <f>SUM('集計（24.12):集計（26.01)'!G21)</f>
        <v>45</v>
      </c>
      <c r="H21" s="153"/>
      <c r="I21" s="152">
        <f>SUM('集計（24.12):集計（26.01)'!I21)</f>
        <v>0</v>
      </c>
      <c r="J21" s="152">
        <f>SUM('集計（24.12):集計（26.01)'!J21)</f>
        <v>0</v>
      </c>
      <c r="K21" s="154">
        <f t="shared" si="0"/>
        <v>63</v>
      </c>
      <c r="L21" s="360"/>
      <c r="M21" s="361"/>
      <c r="N21" s="362"/>
      <c r="O21" s="363"/>
      <c r="P21" s="361"/>
      <c r="R21" s="325"/>
      <c r="AA21" s="235" t="s">
        <v>217</v>
      </c>
      <c r="AB21" s="236">
        <v>2005.11</v>
      </c>
    </row>
    <row r="22" spans="1:28" ht="13.5" customHeight="1">
      <c r="A22" s="364" t="s">
        <v>5</v>
      </c>
      <c r="B22" s="240" t="s">
        <v>207</v>
      </c>
      <c r="C22" s="146">
        <f>SUM('集計（24.12):集計（26.01)'!C22)</f>
        <v>253</v>
      </c>
      <c r="D22" s="146">
        <f>SUM('集計（24.12):集計（26.01)'!D22)</f>
        <v>26</v>
      </c>
      <c r="E22" s="146">
        <f>SUM('集計（24.12):集計（26.01)'!E22)</f>
        <v>0</v>
      </c>
      <c r="F22" s="146">
        <f>SUM('集計（24.12):集計（26.01)'!F22)</f>
        <v>48</v>
      </c>
      <c r="G22" s="146">
        <f>SUM('集計（24.12):集計（26.01)'!G22)</f>
        <v>0</v>
      </c>
      <c r="H22" s="147"/>
      <c r="I22" s="146">
        <f>SUM('集計（24.12):集計（26.01)'!I22)</f>
        <v>142</v>
      </c>
      <c r="J22" s="146">
        <f>SUM('集計（24.12):集計（26.01)'!J22)</f>
        <v>0</v>
      </c>
      <c r="K22" s="148">
        <f t="shared" si="0"/>
        <v>469</v>
      </c>
      <c r="L22" s="301">
        <f>SUM('集計（24.12):集計（26.01)'!L22:L23)</f>
        <v>528</v>
      </c>
      <c r="M22" s="303">
        <f>IF(ISERROR(K22/L22),"",(K22/L22))</f>
        <v>0.8882575757575758</v>
      </c>
      <c r="N22" s="349"/>
      <c r="O22" s="358"/>
      <c r="P22" s="303" t="str">
        <f>IF(ISERROR(N22/O22),"",(N22/O22))</f>
        <v/>
      </c>
      <c r="R22" s="324"/>
      <c r="AB22" s="234"/>
    </row>
    <row r="23" spans="1:28" s="235" customFormat="1" ht="13.5" customHeight="1">
      <c r="A23" s="308"/>
      <c r="B23" s="242" t="s">
        <v>209</v>
      </c>
      <c r="C23" s="143">
        <f>SUM('集計（24.12):集計（26.01)'!C23)</f>
        <v>148</v>
      </c>
      <c r="D23" s="143">
        <f>SUM('集計（24.12):集計（26.01)'!D23)</f>
        <v>25</v>
      </c>
      <c r="E23" s="143">
        <f>SUM('集計（24.12):集計（26.01)'!E23)</f>
        <v>0</v>
      </c>
      <c r="F23" s="143">
        <f>SUM('集計（24.12):集計（26.01)'!F23)</f>
        <v>3</v>
      </c>
      <c r="G23" s="143">
        <f>SUM('集計（24.12):集計（26.01)'!G23)</f>
        <v>0</v>
      </c>
      <c r="H23" s="144"/>
      <c r="I23" s="143">
        <f>SUM('集計（24.12):集計（26.01)'!I23)</f>
        <v>60</v>
      </c>
      <c r="J23" s="143">
        <f>SUM('集計（24.12):集計（26.01)'!J23)</f>
        <v>0</v>
      </c>
      <c r="K23" s="156">
        <f t="shared" si="0"/>
        <v>236</v>
      </c>
      <c r="L23" s="302"/>
      <c r="M23" s="304"/>
      <c r="N23" s="322"/>
      <c r="O23" s="300"/>
      <c r="P23" s="304"/>
      <c r="R23" s="325"/>
      <c r="AA23" s="235" t="s">
        <v>219</v>
      </c>
      <c r="AB23" s="236">
        <v>2005.12</v>
      </c>
    </row>
    <row r="24" spans="1:28" ht="13.5" customHeight="1">
      <c r="A24" s="307" t="s">
        <v>18</v>
      </c>
      <c r="B24" s="241" t="s">
        <v>207</v>
      </c>
      <c r="C24" s="146">
        <f>SUM('集計（24.12):集計（26.01)'!C24)</f>
        <v>246</v>
      </c>
      <c r="D24" s="146">
        <f>SUM('集計（24.12):集計（26.01)'!D24)</f>
        <v>23</v>
      </c>
      <c r="E24" s="146">
        <f>SUM('集計（24.12):集計（26.01)'!E24)</f>
        <v>0</v>
      </c>
      <c r="F24" s="146">
        <f>SUM('集計（24.12):集計（26.01)'!F24)</f>
        <v>70</v>
      </c>
      <c r="G24" s="146">
        <f>SUM('集計（24.12):集計（26.01)'!G24)</f>
        <v>0</v>
      </c>
      <c r="H24" s="147"/>
      <c r="I24" s="146">
        <f>SUM('集計（24.12):集計（26.01)'!I24)</f>
        <v>160</v>
      </c>
      <c r="J24" s="146">
        <f>SUM('集計（24.12):集計（26.01)'!J24)</f>
        <v>0</v>
      </c>
      <c r="K24" s="148">
        <f t="shared" si="0"/>
        <v>499</v>
      </c>
      <c r="L24" s="305">
        <f>SUM('集計（24.12):集計（26.01)'!L24:L25)</f>
        <v>396</v>
      </c>
      <c r="M24" s="320">
        <f>IF(ISERROR(K24/L24),"",(K24/L24))</f>
        <v>1.2601010101010102</v>
      </c>
      <c r="N24" s="321"/>
      <c r="O24" s="299"/>
      <c r="P24" s="320" t="str">
        <f>IF(ISERROR(N24/O24),"",(N24/O24))</f>
        <v/>
      </c>
      <c r="R24" s="324"/>
      <c r="AB24" s="234"/>
    </row>
    <row r="25" spans="1:28" s="235" customFormat="1" ht="13.5" customHeight="1">
      <c r="A25" s="308"/>
      <c r="B25" s="242" t="s">
        <v>209</v>
      </c>
      <c r="C25" s="143">
        <f>SUM('集計（24.12):集計（26.01)'!C25)</f>
        <v>124</v>
      </c>
      <c r="D25" s="143">
        <f>SUM('集計（24.12):集計（26.01)'!D25)</f>
        <v>22</v>
      </c>
      <c r="E25" s="143">
        <f>SUM('集計（24.12):集計（26.01)'!E25)</f>
        <v>0</v>
      </c>
      <c r="F25" s="143">
        <f>SUM('集計（24.12):集計（26.01)'!F25)</f>
        <v>10</v>
      </c>
      <c r="G25" s="143">
        <f>SUM('集計（24.12):集計（26.01)'!G25)</f>
        <v>0</v>
      </c>
      <c r="H25" s="144"/>
      <c r="I25" s="143">
        <f>SUM('集計（24.12):集計（26.01)'!I25)</f>
        <v>87</v>
      </c>
      <c r="J25" s="143">
        <f>SUM('集計（24.12):集計（26.01)'!J25)</f>
        <v>0</v>
      </c>
      <c r="K25" s="145">
        <f t="shared" si="0"/>
        <v>243</v>
      </c>
      <c r="L25" s="302"/>
      <c r="M25" s="304"/>
      <c r="N25" s="322"/>
      <c r="O25" s="300"/>
      <c r="P25" s="304"/>
      <c r="R25" s="325"/>
    </row>
    <row r="26" spans="1:28" ht="13.5" customHeight="1">
      <c r="A26" s="313" t="s">
        <v>8</v>
      </c>
      <c r="B26" s="241" t="s">
        <v>207</v>
      </c>
      <c r="C26" s="157">
        <f>SUM('集計（24.12):集計（26.01)'!C26)</f>
        <v>289</v>
      </c>
      <c r="D26" s="157">
        <f>SUM('集計（24.12):集計（26.01)'!D26)</f>
        <v>11</v>
      </c>
      <c r="E26" s="157">
        <f>SUM('集計（24.12):集計（26.01)'!E26)</f>
        <v>0</v>
      </c>
      <c r="F26" s="157">
        <f>SUM('集計（24.12):集計（26.01)'!F26)</f>
        <v>102</v>
      </c>
      <c r="G26" s="157">
        <f>SUM('集計（24.12):集計（26.01)'!G26)</f>
        <v>0</v>
      </c>
      <c r="H26" s="157"/>
      <c r="I26" s="157">
        <f>SUM('集計（24.12):集計（26.01)'!I26)</f>
        <v>44</v>
      </c>
      <c r="J26" s="158">
        <f>SUM('集計（24.12):集計（26.01)'!J26)</f>
        <v>0</v>
      </c>
      <c r="K26" s="159">
        <f t="shared" si="0"/>
        <v>446</v>
      </c>
      <c r="L26" s="305">
        <f>SUM('集計（24.12):集計（26.01)'!L26:L27)</f>
        <v>424</v>
      </c>
      <c r="M26" s="320">
        <f>IF(ISERROR(K26/L26),"",(K26/L26))</f>
        <v>1.0518867924528301</v>
      </c>
      <c r="N26" s="299"/>
      <c r="O26" s="299"/>
      <c r="P26" s="320" t="str">
        <f>IF(ISERROR(N26/O26),"",(N26/O26))</f>
        <v/>
      </c>
      <c r="R26" s="324"/>
    </row>
    <row r="27" spans="1:28" s="235" customFormat="1" ht="13.5" customHeight="1">
      <c r="A27" s="312"/>
      <c r="B27" s="242" t="s">
        <v>209</v>
      </c>
      <c r="C27" s="160">
        <f>SUM('集計（24.12):集計（26.01)'!C27)</f>
        <v>101</v>
      </c>
      <c r="D27" s="160">
        <f>SUM('集計（24.12):集計（26.01)'!D27)</f>
        <v>5</v>
      </c>
      <c r="E27" s="160">
        <f>SUM('集計（24.12):集計（26.01)'!E27)</f>
        <v>0</v>
      </c>
      <c r="F27" s="160">
        <f>SUM('集計（24.12):集計（26.01)'!F27)</f>
        <v>3</v>
      </c>
      <c r="G27" s="160">
        <f>SUM('集計（24.12):集計（26.01)'!G27)</f>
        <v>0</v>
      </c>
      <c r="H27" s="161"/>
      <c r="I27" s="160">
        <f>SUM('集計（24.12):集計（26.01)'!I27)</f>
        <v>19</v>
      </c>
      <c r="J27" s="160">
        <f>SUM('集計（24.12):集計（26.01)'!J27)</f>
        <v>0</v>
      </c>
      <c r="K27" s="162">
        <f t="shared" si="0"/>
        <v>128</v>
      </c>
      <c r="L27" s="302"/>
      <c r="M27" s="304"/>
      <c r="N27" s="300"/>
      <c r="O27" s="300"/>
      <c r="P27" s="304"/>
      <c r="R27" s="325"/>
    </row>
    <row r="28" spans="1:28" ht="13.5" customHeight="1">
      <c r="A28" s="313" t="s">
        <v>321</v>
      </c>
      <c r="B28" s="241" t="s">
        <v>207</v>
      </c>
      <c r="C28" s="149">
        <f>SUM('集計（24.12):集計（26.01)'!C28)</f>
        <v>75</v>
      </c>
      <c r="D28" s="149">
        <f>SUM('集計（24.12):集計（26.01)'!D28)</f>
        <v>0</v>
      </c>
      <c r="E28" s="149">
        <f>SUM('集計（24.12):集計（26.01)'!E28)</f>
        <v>0</v>
      </c>
      <c r="F28" s="149">
        <f>SUM('集計（24.12):集計（26.01)'!F28)</f>
        <v>0</v>
      </c>
      <c r="G28" s="149">
        <f>SUM('集計（24.12):集計（26.01)'!G28)</f>
        <v>0</v>
      </c>
      <c r="H28" s="150"/>
      <c r="I28" s="149">
        <f>SUM('集計（24.12):集計（26.01)'!I28)</f>
        <v>17</v>
      </c>
      <c r="J28" s="149">
        <f>SUM('集計（24.12):集計（26.01)'!J28)</f>
        <v>0</v>
      </c>
      <c r="K28" s="151">
        <f t="shared" si="0"/>
        <v>92</v>
      </c>
      <c r="L28" s="305">
        <f>SUM('集計（24.12):集計（26.01)'!L28:L29)</f>
        <v>86</v>
      </c>
      <c r="M28" s="320">
        <f>IF(ISERROR(K28/L28),"",(K28/L28))</f>
        <v>1.069767441860465</v>
      </c>
      <c r="N28" s="321"/>
      <c r="O28" s="299"/>
      <c r="P28" s="320" t="str">
        <f>IF(ISERROR(N28/O28),"",(N28/O28))</f>
        <v/>
      </c>
      <c r="R28" s="324"/>
    </row>
    <row r="29" spans="1:28" s="235" customFormat="1" ht="13.5" customHeight="1">
      <c r="A29" s="312"/>
      <c r="B29" s="242" t="s">
        <v>209</v>
      </c>
      <c r="C29" s="143">
        <f>SUM('集計（24.12):集計（26.01)'!C29)</f>
        <v>67</v>
      </c>
      <c r="D29" s="143">
        <f>SUM('集計（24.12):集計（26.01)'!D29)</f>
        <v>0</v>
      </c>
      <c r="E29" s="143">
        <f>SUM('集計（24.12):集計（26.01)'!E29)</f>
        <v>0</v>
      </c>
      <c r="F29" s="143">
        <f>SUM('集計（24.12):集計（26.01)'!F29)</f>
        <v>0</v>
      </c>
      <c r="G29" s="143">
        <f>SUM('集計（24.12):集計（26.01)'!G29)</f>
        <v>0</v>
      </c>
      <c r="H29" s="144"/>
      <c r="I29" s="143">
        <f>SUM('集計（24.12):集計（26.01)'!I29)</f>
        <v>11</v>
      </c>
      <c r="J29" s="143">
        <f>SUM('集計（24.12):集計（26.01)'!J29)</f>
        <v>0</v>
      </c>
      <c r="K29" s="145">
        <f t="shared" si="0"/>
        <v>78</v>
      </c>
      <c r="L29" s="302"/>
      <c r="M29" s="304"/>
      <c r="N29" s="322"/>
      <c r="O29" s="300"/>
      <c r="P29" s="304"/>
      <c r="R29" s="325"/>
    </row>
    <row r="30" spans="1:28" ht="13.5" customHeight="1">
      <c r="A30" s="359" t="s">
        <v>220</v>
      </c>
      <c r="B30" s="241" t="s">
        <v>207</v>
      </c>
      <c r="C30" s="146">
        <f>SUM('集計（24.12):集計（26.01)'!C30)</f>
        <v>66</v>
      </c>
      <c r="D30" s="146">
        <f>SUM('集計（24.12):集計（26.01)'!D30)</f>
        <v>4</v>
      </c>
      <c r="E30" s="146">
        <f>SUM('集計（24.12):集計（26.01)'!E30)</f>
        <v>0</v>
      </c>
      <c r="F30" s="146">
        <f>SUM('集計（24.12):集計（26.01)'!F30)</f>
        <v>2</v>
      </c>
      <c r="G30" s="146">
        <f>SUM('集計（24.12):集計（26.01)'!G30)</f>
        <v>1</v>
      </c>
      <c r="H30" s="147"/>
      <c r="I30" s="146">
        <f>SUM('集計（24.12):集計（26.01)'!I30)</f>
        <v>18</v>
      </c>
      <c r="J30" s="146">
        <f>SUM('集計（24.12):集計（26.01)'!J30)</f>
        <v>18</v>
      </c>
      <c r="K30" s="148">
        <f t="shared" si="0"/>
        <v>109</v>
      </c>
      <c r="L30" s="305">
        <f>SUM('集計（24.12):集計（26.01)'!L30:L31)</f>
        <v>117</v>
      </c>
      <c r="M30" s="320">
        <f>IF(ISERROR(K30/L30),"",(K30/L30))</f>
        <v>0.93162393162393164</v>
      </c>
      <c r="N30" s="321"/>
      <c r="O30" s="299"/>
      <c r="P30" s="320" t="str">
        <f>IF(ISERROR(N30/O30),"",(N30/O30))</f>
        <v/>
      </c>
      <c r="R30" s="324"/>
    </row>
    <row r="31" spans="1:28" s="235" customFormat="1" ht="13.5" customHeight="1">
      <c r="A31" s="359"/>
      <c r="B31" s="242" t="s">
        <v>209</v>
      </c>
      <c r="C31" s="143">
        <f>SUM('集計（24.12):集計（26.01)'!C31)</f>
        <v>42</v>
      </c>
      <c r="D31" s="143">
        <f>SUM('集計（24.12):集計（26.01)'!D31)</f>
        <v>4</v>
      </c>
      <c r="E31" s="143">
        <f>SUM('集計（24.12):集計（26.01)'!E31)</f>
        <v>0</v>
      </c>
      <c r="F31" s="143">
        <f>SUM('集計（24.12):集計（26.01)'!F31)</f>
        <v>0</v>
      </c>
      <c r="G31" s="143">
        <f>SUM('集計（24.12):集計（26.01)'!G31)</f>
        <v>0</v>
      </c>
      <c r="H31" s="144"/>
      <c r="I31" s="143">
        <f>SUM('集計（24.12):集計（26.01)'!I31)</f>
        <v>5</v>
      </c>
      <c r="J31" s="143">
        <f>SUM('集計（24.12):集計（26.01)'!J31)</f>
        <v>0</v>
      </c>
      <c r="K31" s="145">
        <f t="shared" si="0"/>
        <v>51</v>
      </c>
      <c r="L31" s="302"/>
      <c r="M31" s="304"/>
      <c r="N31" s="322"/>
      <c r="O31" s="300"/>
      <c r="P31" s="304"/>
      <c r="R31" s="325"/>
    </row>
    <row r="32" spans="1:28" ht="13.5" customHeight="1">
      <c r="A32" s="243" t="s">
        <v>13</v>
      </c>
      <c r="B32" s="240" t="s">
        <v>207</v>
      </c>
      <c r="C32" s="146">
        <f>SUM('集計（24.12):集計（26.01)'!C32)</f>
        <v>38</v>
      </c>
      <c r="D32" s="146">
        <f>SUM('集計（24.12):集計（26.01)'!D32)</f>
        <v>10</v>
      </c>
      <c r="E32" s="146">
        <f>SUM('集計（24.12):集計（26.01)'!E32)</f>
        <v>2247</v>
      </c>
      <c r="F32" s="146">
        <f>SUM('集計（24.12):集計（26.01)'!F32)</f>
        <v>56</v>
      </c>
      <c r="G32" s="146">
        <f>SUM('集計（24.12):集計（26.01)'!G32)</f>
        <v>168</v>
      </c>
      <c r="H32" s="147"/>
      <c r="I32" s="146">
        <f>SUM('集計（24.12):集計（26.01)'!I32)</f>
        <v>11</v>
      </c>
      <c r="J32" s="146">
        <f>SUM('集計（24.12):集計（26.01)'!J32)</f>
        <v>1</v>
      </c>
      <c r="K32" s="148">
        <f t="shared" si="0"/>
        <v>2531</v>
      </c>
      <c r="L32" s="305">
        <f>SUM('集計（24.12):集計（26.01)'!L32:L33)</f>
        <v>2620</v>
      </c>
      <c r="M32" s="320">
        <f>IF(ISERROR(K32/L32),"",(K32/L32))</f>
        <v>0.96603053435114505</v>
      </c>
      <c r="N32" s="321"/>
      <c r="O32" s="299"/>
      <c r="P32" s="320" t="str">
        <f>IF(ISERROR(N32/O32),"",(N32/O32))</f>
        <v/>
      </c>
      <c r="R32" s="324"/>
    </row>
    <row r="33" spans="1:18" s="235" customFormat="1" ht="13.5" customHeight="1" thickBot="1">
      <c r="A33" s="245" t="s">
        <v>221</v>
      </c>
      <c r="B33" s="240" t="s">
        <v>209</v>
      </c>
      <c r="C33" s="160">
        <f>SUM('集計（24.12):集計（26.01)'!C33)</f>
        <v>12</v>
      </c>
      <c r="D33" s="160">
        <f>SUM('集計（24.12):集計（26.01)'!D33)</f>
        <v>9</v>
      </c>
      <c r="E33" s="160">
        <f>SUM('集計（24.12):集計（26.01)'!E33)</f>
        <v>1</v>
      </c>
      <c r="F33" s="160">
        <f>SUM('集計（24.12):集計（26.01)'!F33)</f>
        <v>3</v>
      </c>
      <c r="G33" s="160">
        <f>SUM('集計（24.12):集計（26.01)'!G33)</f>
        <v>0</v>
      </c>
      <c r="H33" s="161"/>
      <c r="I33" s="160">
        <f>SUM('集計（24.12):集計（26.01)'!I33)</f>
        <v>0</v>
      </c>
      <c r="J33" s="160">
        <f>SUM('集計（24.12):集計（26.01)'!J33)</f>
        <v>0</v>
      </c>
      <c r="K33" s="162">
        <f t="shared" si="0"/>
        <v>25</v>
      </c>
      <c r="L33" s="301"/>
      <c r="M33" s="303"/>
      <c r="N33" s="349"/>
      <c r="O33" s="358"/>
      <c r="P33" s="303"/>
      <c r="R33" s="334"/>
    </row>
    <row r="34" spans="1:18" ht="14.25" customHeight="1">
      <c r="A34" s="350" t="s">
        <v>222</v>
      </c>
      <c r="B34" s="246" t="s">
        <v>207</v>
      </c>
      <c r="C34" s="163">
        <f>C6+C8+C10+C12+C14+C16+C18+C20+C22+C24+C26+C28+C30+C32</f>
        <v>1021</v>
      </c>
      <c r="D34" s="163">
        <f>SUM('集計（24.12):集計（26.01)'!D34)</f>
        <v>83</v>
      </c>
      <c r="E34" s="163">
        <f>SUM('集計（24.12):集計（26.01)'!E34)</f>
        <v>12287</v>
      </c>
      <c r="F34" s="163">
        <f>SUM('集計（24.12):集計（26.01)'!F34)</f>
        <v>1342</v>
      </c>
      <c r="G34" s="163">
        <f>SUM('集計（24.12):集計（26.01)'!G34)</f>
        <v>5430</v>
      </c>
      <c r="H34" s="163">
        <f>H6+H8+H10+H12+H14+H16+H18+H20+H22+H24+H26+H28+H30+H32</f>
        <v>0</v>
      </c>
      <c r="I34" s="163">
        <f>SUM('集計（24.12):集計（26.01)'!I34)</f>
        <v>509</v>
      </c>
      <c r="J34" s="163">
        <f>SUM('集計（24.12):集計（26.01)'!J34)</f>
        <v>20</v>
      </c>
      <c r="K34" s="164">
        <f>K6+K8+K10+K12+K14+K16+K18+K20+K22+K24+K26+K28+K30+K32</f>
        <v>20692</v>
      </c>
      <c r="L34" s="347">
        <f>SUM(L6:L33)</f>
        <v>22866</v>
      </c>
      <c r="M34" s="352">
        <f>IF(ISERROR(K34/L34),"",(K34/L34))</f>
        <v>0.90492434181754566</v>
      </c>
      <c r="N34" s="354">
        <f>SUM(N6:N33)</f>
        <v>0</v>
      </c>
      <c r="O34" s="356">
        <f>SUM(O6:O33)</f>
        <v>0</v>
      </c>
      <c r="P34" s="345" t="str">
        <f>IF(ISERROR(N34/O34),"",(N34/O34))</f>
        <v/>
      </c>
      <c r="Q34" s="237"/>
    </row>
    <row r="35" spans="1:18" ht="14.25" customHeight="1" thickBot="1">
      <c r="A35" s="351"/>
      <c r="B35" s="247" t="s">
        <v>209</v>
      </c>
      <c r="C35" s="165">
        <f>C7+C9+C11+C13+C15+C17+C19+C21+C23+C25+C27+C29+C31+C33</f>
        <v>503</v>
      </c>
      <c r="D35" s="165">
        <f>SUM('集計（24.12):集計（26.01)'!D35)</f>
        <v>68</v>
      </c>
      <c r="E35" s="165">
        <f>SUM('集計（24.12):集計（26.01)'!E35)</f>
        <v>12</v>
      </c>
      <c r="F35" s="165">
        <f>SUM('集計（24.12):集計（26.01)'!F35)</f>
        <v>21</v>
      </c>
      <c r="G35" s="165">
        <f>SUM('集計（24.12):集計（26.01)'!G35)</f>
        <v>126</v>
      </c>
      <c r="H35" s="165">
        <f>H7+H9+H11+H13+H15+H17+H19+H21+H23+H25+H27+H29+H31+H33</f>
        <v>0</v>
      </c>
      <c r="I35" s="165">
        <f>SUM('集計（24.12):集計（26.01)'!I35)</f>
        <v>185</v>
      </c>
      <c r="J35" s="165">
        <f>SUM('集計（24.12):集計（26.01)'!J35)</f>
        <v>0</v>
      </c>
      <c r="K35" s="166">
        <f>K7+K9+K11+K13+K15+K17+K19+K21+K23+K25+K27+K29+K31+K33</f>
        <v>915</v>
      </c>
      <c r="L35" s="348"/>
      <c r="M35" s="353"/>
      <c r="N35" s="355"/>
      <c r="O35" s="357"/>
      <c r="P35" s="346"/>
      <c r="Q35" s="237"/>
      <c r="R35" s="237">
        <f>SUM(R6:R34)</f>
        <v>0</v>
      </c>
    </row>
    <row r="36" spans="1:18" ht="13.5" customHeight="1">
      <c r="A36" s="337" t="s">
        <v>223</v>
      </c>
      <c r="B36" s="338"/>
      <c r="C36" s="155">
        <f>SUM('集計（24.12):集計（26.01)'!C36)</f>
        <v>1012</v>
      </c>
      <c r="D36" s="155">
        <f>SUM('集計（24.12):集計（26.01)'!D36)</f>
        <v>73</v>
      </c>
      <c r="E36" s="155">
        <f>SUM('集計（24.12):集計（26.01)'!E36)</f>
        <v>13399</v>
      </c>
      <c r="F36" s="155">
        <f>SUM('集計（24.12):集計（26.01)'!F36)</f>
        <v>1412</v>
      </c>
      <c r="G36" s="155">
        <f>SUM('集計（24.12):集計（26.01)'!G36)</f>
        <v>6377</v>
      </c>
      <c r="H36" s="155">
        <f>SUM('集計（24.12):集計（26.01)'!H36)</f>
        <v>0</v>
      </c>
      <c r="I36" s="155">
        <f>SUM('集計（24.12):集計（26.01)'!I36)</f>
        <v>573</v>
      </c>
      <c r="J36" s="155">
        <f>SUM('集計（24.12):集計（26.01)'!J36)</f>
        <v>20</v>
      </c>
      <c r="K36" s="168">
        <f>SUM(C36:J36)</f>
        <v>22866</v>
      </c>
      <c r="L36" s="169"/>
      <c r="M36" s="170"/>
      <c r="N36" s="171"/>
      <c r="O36" s="172"/>
      <c r="P36" s="173"/>
    </row>
    <row r="37" spans="1:18" ht="13.5" customHeight="1">
      <c r="A37" s="339" t="s">
        <v>224</v>
      </c>
      <c r="B37" s="340"/>
      <c r="C37" s="251">
        <f t="shared" ref="C37:K37" si="1">IF(ISERROR(C34/C36),"",(C34/C36))</f>
        <v>1.0088932806324111</v>
      </c>
      <c r="D37" s="251">
        <f t="shared" si="1"/>
        <v>1.1369863013698631</v>
      </c>
      <c r="E37" s="251">
        <f t="shared" si="1"/>
        <v>0.91700873199492494</v>
      </c>
      <c r="F37" s="251">
        <f t="shared" si="1"/>
        <v>0.95042492917847021</v>
      </c>
      <c r="G37" s="251">
        <f t="shared" si="1"/>
        <v>0.85149756938999532</v>
      </c>
      <c r="H37" s="251" t="str">
        <f t="shared" si="1"/>
        <v/>
      </c>
      <c r="I37" s="251">
        <f t="shared" si="1"/>
        <v>0.88830715532286209</v>
      </c>
      <c r="J37" s="251">
        <f t="shared" si="1"/>
        <v>1</v>
      </c>
      <c r="K37" s="252">
        <f t="shared" si="1"/>
        <v>0.90492434181754566</v>
      </c>
      <c r="L37" s="174"/>
      <c r="M37" s="175"/>
      <c r="N37" s="176"/>
      <c r="O37" s="177"/>
      <c r="P37" s="174"/>
    </row>
    <row r="38" spans="1:18" ht="13.5" customHeight="1">
      <c r="A38" s="341" t="s">
        <v>320</v>
      </c>
      <c r="B38" s="342"/>
      <c r="C38" s="155">
        <f>SUM('集計（24.12):集計（26.01)'!C38)</f>
        <v>1030</v>
      </c>
      <c r="D38" s="155">
        <f>SUM('集計（24.12):集計（26.01)'!D38)</f>
        <v>90</v>
      </c>
      <c r="E38" s="155">
        <f>SUM('集計（24.12):集計（26.01)'!E38)</f>
        <v>13148</v>
      </c>
      <c r="F38" s="155">
        <f>SUM('集計（24.12):集計（26.01)'!F38)</f>
        <v>1424</v>
      </c>
      <c r="G38" s="155">
        <f>SUM('集計（24.12):集計（26.01)'!G38)</f>
        <v>5602</v>
      </c>
      <c r="H38" s="155">
        <f>SUM('集計（24.12):集計（26.01)'!H38)</f>
        <v>0</v>
      </c>
      <c r="I38" s="155">
        <f>SUM('集計（24.12):集計（26.01)'!I38)</f>
        <v>588</v>
      </c>
      <c r="J38" s="155">
        <f>SUM('集計（24.12):集計（26.01)'!J38)</f>
        <v>31</v>
      </c>
      <c r="K38" s="179">
        <f>SUM(C38:J38)</f>
        <v>21913</v>
      </c>
      <c r="L38" s="180"/>
      <c r="M38" s="181"/>
      <c r="N38" s="182"/>
      <c r="O38" s="183"/>
      <c r="P38" s="184"/>
    </row>
    <row r="39" spans="1:18" ht="13.5" customHeight="1">
      <c r="A39" s="339" t="s">
        <v>226</v>
      </c>
      <c r="B39" s="340"/>
      <c r="C39" s="251">
        <f t="shared" ref="C39:K39" si="2">IF(ISERROR(C34/C38),"",(C34/C38))</f>
        <v>0.99126213592233015</v>
      </c>
      <c r="D39" s="251">
        <f t="shared" si="2"/>
        <v>0.92222222222222228</v>
      </c>
      <c r="E39" s="251">
        <f t="shared" si="2"/>
        <v>0.93451475509583204</v>
      </c>
      <c r="F39" s="251">
        <f t="shared" si="2"/>
        <v>0.94241573033707871</v>
      </c>
      <c r="G39" s="251">
        <f t="shared" si="2"/>
        <v>0.96929667975722955</v>
      </c>
      <c r="H39" s="251" t="str">
        <f t="shared" si="2"/>
        <v/>
      </c>
      <c r="I39" s="251">
        <f t="shared" si="2"/>
        <v>0.86564625850340138</v>
      </c>
      <c r="J39" s="251">
        <f t="shared" si="2"/>
        <v>0.64516129032258063</v>
      </c>
      <c r="K39" s="252">
        <f t="shared" si="2"/>
        <v>0.94427965134851455</v>
      </c>
      <c r="L39" s="185"/>
      <c r="M39" s="175"/>
      <c r="N39" s="186"/>
      <c r="O39" s="177"/>
      <c r="P39" s="174"/>
    </row>
    <row r="40" spans="1:18" ht="13.5" customHeight="1">
      <c r="A40" s="343" t="s">
        <v>227</v>
      </c>
      <c r="B40" s="344"/>
      <c r="C40" s="155">
        <f>SUM('集計（24.12):集計（26.01)'!C40)</f>
        <v>6752</v>
      </c>
      <c r="D40" s="155">
        <f>SUM('集計（24.12):集計（26.01)'!D40)</f>
        <v>571</v>
      </c>
      <c r="E40" s="155">
        <f>SUM('集計（24.12):集計（26.01)'!E40)</f>
        <v>88573</v>
      </c>
      <c r="F40" s="155">
        <f>SUM('集計（24.12):集計（26.01)'!F40)</f>
        <v>8466</v>
      </c>
      <c r="G40" s="155">
        <f>SUM('集計（24.12):集計（26.01)'!G40)</f>
        <v>36886</v>
      </c>
      <c r="H40" s="155">
        <f>SUM('集計（24.12):集計（26.01)'!H40)</f>
        <v>0</v>
      </c>
      <c r="I40" s="155">
        <f>SUM('集計（24.12):集計（26.01)'!I40)</f>
        <v>3611</v>
      </c>
      <c r="J40" s="155">
        <f>SUM('集計（24.12):集計（26.01)'!J40)</f>
        <v>216</v>
      </c>
      <c r="K40" s="179">
        <f>SUM(C40:J40)</f>
        <v>145075</v>
      </c>
      <c r="L40" s="188"/>
      <c r="M40" s="181"/>
      <c r="N40" s="182"/>
      <c r="O40" s="183"/>
      <c r="P40" s="184"/>
    </row>
    <row r="41" spans="1:18" ht="13.5" customHeight="1">
      <c r="A41" s="337" t="s">
        <v>228</v>
      </c>
      <c r="B41" s="338"/>
      <c r="C41" s="155">
        <f>SUM('集計（24.12):集計（26.01)'!C41)</f>
        <v>6735</v>
      </c>
      <c r="D41" s="155">
        <f>SUM('集計（24.12):集計（26.01)'!D41)</f>
        <v>457</v>
      </c>
      <c r="E41" s="155">
        <f>SUM('集計（24.12):集計（26.01)'!E41)</f>
        <v>88828</v>
      </c>
      <c r="F41" s="155">
        <f>SUM('集計（24.12):集計（26.01)'!F41)</f>
        <v>10032</v>
      </c>
      <c r="G41" s="155">
        <f>SUM('集計（24.12):集計（26.01)'!G41)</f>
        <v>43723</v>
      </c>
      <c r="H41" s="155">
        <f>SUM('集計（24.12):集計（26.01)'!H41)</f>
        <v>0</v>
      </c>
      <c r="I41" s="155">
        <f>SUM('集計（24.12):集計（26.01)'!I41)</f>
        <v>3618</v>
      </c>
      <c r="J41" s="155">
        <f>SUM('集計（24.12):集計（26.01)'!J41)</f>
        <v>234</v>
      </c>
      <c r="K41" s="189">
        <f>SUM(C41:J41)</f>
        <v>153627</v>
      </c>
      <c r="L41" s="190"/>
      <c r="M41" s="170"/>
      <c r="N41" s="171"/>
      <c r="O41" s="191"/>
      <c r="P41" s="173"/>
    </row>
    <row r="42" spans="1:18" ht="13.5" customHeight="1">
      <c r="A42" s="335" t="s">
        <v>229</v>
      </c>
      <c r="B42" s="336"/>
      <c r="C42" s="253">
        <f t="shared" ref="C42:K42" si="3">IF(ISERROR(C40/C41),"",(C40/C41))</f>
        <v>1.0025241276911656</v>
      </c>
      <c r="D42" s="253">
        <f t="shared" si="3"/>
        <v>1.2494529540481401</v>
      </c>
      <c r="E42" s="253">
        <f t="shared" si="3"/>
        <v>0.99712928355923813</v>
      </c>
      <c r="F42" s="253">
        <f t="shared" si="3"/>
        <v>0.84389952153110048</v>
      </c>
      <c r="G42" s="253">
        <f t="shared" si="3"/>
        <v>0.8436292111703223</v>
      </c>
      <c r="H42" s="253" t="str">
        <f t="shared" si="3"/>
        <v/>
      </c>
      <c r="I42" s="253">
        <f t="shared" si="3"/>
        <v>0.99806522940851294</v>
      </c>
      <c r="J42" s="253">
        <f t="shared" si="3"/>
        <v>0.92307692307692313</v>
      </c>
      <c r="K42" s="254">
        <f t="shared" si="3"/>
        <v>0.94433270193390484</v>
      </c>
      <c r="L42" s="185"/>
      <c r="M42" s="177"/>
      <c r="N42" s="186"/>
      <c r="O42" s="177"/>
      <c r="P42" s="174"/>
    </row>
    <row r="43" spans="1:18" ht="19.5" customHeight="1">
      <c r="A43" s="131"/>
      <c r="B43" s="131"/>
      <c r="C43" s="132" t="s">
        <v>502</v>
      </c>
      <c r="K43" s="318" t="s">
        <v>230</v>
      </c>
      <c r="L43" s="318"/>
      <c r="M43" s="318"/>
      <c r="N43" s="318"/>
      <c r="O43" s="318"/>
      <c r="P43" s="318"/>
    </row>
    <row r="44" spans="1:18">
      <c r="A44" s="112"/>
      <c r="B44" s="112"/>
    </row>
    <row r="47" spans="1:18">
      <c r="C47" s="248"/>
      <c r="D47" s="249"/>
      <c r="E47" s="249"/>
      <c r="F47" s="249"/>
      <c r="G47" s="249"/>
      <c r="H47" s="249"/>
      <c r="I47" s="249"/>
      <c r="J47" s="249"/>
      <c r="K47" s="250"/>
    </row>
    <row r="48" spans="1:18">
      <c r="C48" s="237"/>
      <c r="D48" s="237"/>
      <c r="E48" s="237"/>
      <c r="F48" s="237"/>
      <c r="G48" s="237"/>
      <c r="H48" s="237"/>
      <c r="I48" s="237"/>
      <c r="J48" s="237"/>
      <c r="K48" s="237"/>
    </row>
  </sheetData>
  <sheetProtection selectLockedCells="1" selectUnlockedCells="1"/>
  <mergeCells count="122">
    <mergeCell ref="R18:R19"/>
    <mergeCell ref="R20:R21"/>
    <mergeCell ref="R30:R31"/>
    <mergeCell ref="R22:R23"/>
    <mergeCell ref="A28:A29"/>
    <mergeCell ref="M24:M25"/>
    <mergeCell ref="P28:P29"/>
    <mergeCell ref="P22:P23"/>
    <mergeCell ref="P24:P25"/>
    <mergeCell ref="N24:N25"/>
    <mergeCell ref="M18:M19"/>
    <mergeCell ref="N18:N19"/>
    <mergeCell ref="N22:N23"/>
    <mergeCell ref="O22:O23"/>
    <mergeCell ref="M26:M27"/>
    <mergeCell ref="P18:P19"/>
    <mergeCell ref="L20:L21"/>
    <mergeCell ref="M20:M21"/>
    <mergeCell ref="N20:N21"/>
    <mergeCell ref="O20:O21"/>
    <mergeCell ref="P20:P21"/>
    <mergeCell ref="L18:L19"/>
    <mergeCell ref="O18:O19"/>
    <mergeCell ref="A22:A23"/>
    <mergeCell ref="A34:A35"/>
    <mergeCell ref="M34:M35"/>
    <mergeCell ref="N34:N35"/>
    <mergeCell ref="O34:O35"/>
    <mergeCell ref="L32:L33"/>
    <mergeCell ref="P30:P31"/>
    <mergeCell ref="O32:O33"/>
    <mergeCell ref="A30:A31"/>
    <mergeCell ref="N30:N31"/>
    <mergeCell ref="O30:O31"/>
    <mergeCell ref="R32:R33"/>
    <mergeCell ref="R24:R25"/>
    <mergeCell ref="R26:R27"/>
    <mergeCell ref="R28:R29"/>
    <mergeCell ref="A42:B42"/>
    <mergeCell ref="A36:B36"/>
    <mergeCell ref="A37:B37"/>
    <mergeCell ref="A38:B38"/>
    <mergeCell ref="A39:B39"/>
    <mergeCell ref="A41:B41"/>
    <mergeCell ref="A40:B40"/>
    <mergeCell ref="P34:P35"/>
    <mergeCell ref="L28:L29"/>
    <mergeCell ref="M28:M29"/>
    <mergeCell ref="N28:N29"/>
    <mergeCell ref="O28:O29"/>
    <mergeCell ref="L34:L35"/>
    <mergeCell ref="P32:P33"/>
    <mergeCell ref="M32:M33"/>
    <mergeCell ref="N32:N33"/>
    <mergeCell ref="L30:L31"/>
    <mergeCell ref="M30:M31"/>
    <mergeCell ref="L24:L25"/>
    <mergeCell ref="O24:O25"/>
    <mergeCell ref="R14:R15"/>
    <mergeCell ref="R16:R17"/>
    <mergeCell ref="R6:R7"/>
    <mergeCell ref="R8:R9"/>
    <mergeCell ref="R10:R11"/>
    <mergeCell ref="R12:R13"/>
    <mergeCell ref="G4:G5"/>
    <mergeCell ref="I4:I5"/>
    <mergeCell ref="J4:J5"/>
    <mergeCell ref="K4:K5"/>
    <mergeCell ref="L10:L11"/>
    <mergeCell ref="M10:M11"/>
    <mergeCell ref="N10:N11"/>
    <mergeCell ref="L6:L7"/>
    <mergeCell ref="P14:P15"/>
    <mergeCell ref="L16:L17"/>
    <mergeCell ref="M16:M17"/>
    <mergeCell ref="N16:N17"/>
    <mergeCell ref="O16:O17"/>
    <mergeCell ref="P16:P17"/>
    <mergeCell ref="K43:P43"/>
    <mergeCell ref="P6:P7"/>
    <mergeCell ref="L8:L9"/>
    <mergeCell ref="M8:M9"/>
    <mergeCell ref="N8:N9"/>
    <mergeCell ref="O8:O9"/>
    <mergeCell ref="P8:P9"/>
    <mergeCell ref="M6:M7"/>
    <mergeCell ref="N6:N7"/>
    <mergeCell ref="P26:P27"/>
    <mergeCell ref="L14:L15"/>
    <mergeCell ref="M14:M15"/>
    <mergeCell ref="N14:N15"/>
    <mergeCell ref="O14:O15"/>
    <mergeCell ref="O10:O11"/>
    <mergeCell ref="P10:P11"/>
    <mergeCell ref="L12:L13"/>
    <mergeCell ref="M12:M13"/>
    <mergeCell ref="N12:N13"/>
    <mergeCell ref="O12:O13"/>
    <mergeCell ref="P12:P13"/>
    <mergeCell ref="A1:P1"/>
    <mergeCell ref="N4:P4"/>
    <mergeCell ref="N26:N27"/>
    <mergeCell ref="O26:O27"/>
    <mergeCell ref="L22:L23"/>
    <mergeCell ref="M22:M23"/>
    <mergeCell ref="L26:L27"/>
    <mergeCell ref="O6:O7"/>
    <mergeCell ref="A24:A25"/>
    <mergeCell ref="L4:M4"/>
    <mergeCell ref="A6:A7"/>
    <mergeCell ref="A8:A9"/>
    <mergeCell ref="A10:A11"/>
    <mergeCell ref="A12:A13"/>
    <mergeCell ref="A26:A27"/>
    <mergeCell ref="A16:A17"/>
    <mergeCell ref="A18:A19"/>
    <mergeCell ref="A20:A21"/>
    <mergeCell ref="A14:A15"/>
    <mergeCell ref="C4:C5"/>
    <mergeCell ref="D4:D5"/>
    <mergeCell ref="E4:E5"/>
    <mergeCell ref="F4:F5"/>
  </mergeCells>
  <phoneticPr fontId="3"/>
  <conditionalFormatting sqref="B6:K33">
    <cfRule type="expression" dxfId="2" priority="1" stopIfTrue="1">
      <formula>MOD(ROW(),2)=1</formula>
    </cfRule>
  </conditionalFormatting>
  <dataValidations count="1">
    <dataValidation type="list" allowBlank="1" showInputMessage="1" showErrorMessage="1" sqref="P3" xr:uid="{00000000-0002-0000-0D00-000000000000}">
      <formula1>月</formula1>
    </dataValidation>
  </dataValidations>
  <printOptions horizontalCentered="1"/>
  <pageMargins left="0.2" right="0.19685039370078741" top="0.44" bottom="0.21" header="0.23622047244094491" footer="0.21"/>
  <pageSetup paperSize="9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5"/>
  </sheetPr>
  <dimension ref="A1:AB44"/>
  <sheetViews>
    <sheetView showGridLines="0" showZeros="0" view="pageBreakPreview" zoomScaleNormal="100" workbookViewId="0">
      <pane xSplit="2" ySplit="5" topLeftCell="C6" activePane="bottomRight" state="frozen"/>
      <selection activeCell="G18" sqref="G18"/>
      <selection pane="topRight" activeCell="G18" sqref="G18"/>
      <selection pane="bottomLeft" activeCell="G18" sqref="G18"/>
      <selection pane="bottomRight" activeCell="D25" sqref="D25"/>
    </sheetView>
  </sheetViews>
  <sheetFormatPr defaultRowHeight="15.75"/>
  <cols>
    <col min="1" max="1" width="13.125" style="231" customWidth="1"/>
    <col min="2" max="2" width="6.25" style="231" customWidth="1"/>
    <col min="3" max="7" width="9" style="231"/>
    <col min="8" max="8" width="9" style="231" hidden="1" customWidth="1"/>
    <col min="9" max="10" width="9" style="231"/>
    <col min="11" max="11" width="9.375" style="231" customWidth="1"/>
    <col min="12" max="12" width="9" style="231"/>
    <col min="13" max="13" width="7.25" style="231" customWidth="1"/>
    <col min="14" max="15" width="9" style="231"/>
    <col min="16" max="16" width="7.25" style="231" customWidth="1"/>
    <col min="17" max="24" width="9" style="231"/>
    <col min="25" max="25" width="0" style="231" hidden="1" customWidth="1"/>
    <col min="26" max="27" width="9" style="231" hidden="1" customWidth="1"/>
    <col min="28" max="28" width="11.25" style="231" hidden="1" customWidth="1"/>
    <col min="29" max="29" width="0" style="231" hidden="1" customWidth="1"/>
    <col min="30" max="16384" width="9" style="231"/>
  </cols>
  <sheetData>
    <row r="1" spans="1:28" ht="17.25" customHeight="1">
      <c r="A1" s="295" t="s">
        <v>191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</row>
    <row r="2" spans="1:28">
      <c r="F2" s="231">
        <v>0</v>
      </c>
    </row>
    <row r="3" spans="1:28" ht="17.25" thickBot="1">
      <c r="A3" s="232" t="s">
        <v>192</v>
      </c>
      <c r="B3" s="232"/>
      <c r="O3" s="113" t="s">
        <v>484</v>
      </c>
      <c r="P3" s="112" t="s">
        <v>219</v>
      </c>
      <c r="AA3" s="231" t="s">
        <v>193</v>
      </c>
      <c r="AB3" s="234">
        <v>2005.01</v>
      </c>
    </row>
    <row r="4" spans="1:28" ht="15.75" customHeight="1">
      <c r="A4" s="114"/>
      <c r="B4" s="115" t="s">
        <v>194</v>
      </c>
      <c r="C4" s="315" t="s">
        <v>195</v>
      </c>
      <c r="D4" s="315" t="s">
        <v>231</v>
      </c>
      <c r="E4" s="315" t="s">
        <v>196</v>
      </c>
      <c r="F4" s="315" t="s">
        <v>197</v>
      </c>
      <c r="G4" s="327" t="s">
        <v>198</v>
      </c>
      <c r="H4" s="116"/>
      <c r="I4" s="315" t="s">
        <v>279</v>
      </c>
      <c r="J4" s="329" t="s">
        <v>501</v>
      </c>
      <c r="K4" s="331" t="s">
        <v>199</v>
      </c>
      <c r="L4" s="309" t="s">
        <v>200</v>
      </c>
      <c r="M4" s="310"/>
      <c r="N4" s="296" t="s">
        <v>201</v>
      </c>
      <c r="O4" s="392"/>
      <c r="P4" s="393"/>
      <c r="AA4" s="231" t="s">
        <v>202</v>
      </c>
      <c r="AB4" s="234">
        <v>2005.02</v>
      </c>
    </row>
    <row r="5" spans="1:28" ht="15.75" customHeight="1">
      <c r="A5" s="117" t="s">
        <v>232</v>
      </c>
      <c r="B5" s="118"/>
      <c r="C5" s="316"/>
      <c r="D5" s="317"/>
      <c r="E5" s="317"/>
      <c r="F5" s="317"/>
      <c r="G5" s="328"/>
      <c r="H5" s="119"/>
      <c r="I5" s="317"/>
      <c r="J5" s="330"/>
      <c r="K5" s="332"/>
      <c r="L5" s="120" t="s">
        <v>203</v>
      </c>
      <c r="M5" s="121" t="s">
        <v>233</v>
      </c>
      <c r="N5" s="122" t="s">
        <v>204</v>
      </c>
      <c r="O5" s="123" t="s">
        <v>205</v>
      </c>
      <c r="P5" s="121" t="s">
        <v>234</v>
      </c>
      <c r="AA5" s="231" t="s">
        <v>206</v>
      </c>
      <c r="AB5" s="234">
        <v>2005.03</v>
      </c>
    </row>
    <row r="6" spans="1:28" ht="13.5" customHeight="1">
      <c r="A6" s="390" t="s">
        <v>11</v>
      </c>
      <c r="B6" s="124" t="s">
        <v>207</v>
      </c>
      <c r="C6" s="139">
        <v>20</v>
      </c>
      <c r="D6" s="139">
        <v>1</v>
      </c>
      <c r="E6" s="139">
        <v>2624</v>
      </c>
      <c r="F6" s="139">
        <v>268</v>
      </c>
      <c r="G6" s="139">
        <v>1051</v>
      </c>
      <c r="H6" s="140"/>
      <c r="I6" s="139">
        <v>24</v>
      </c>
      <c r="J6" s="139"/>
      <c r="K6" s="141">
        <f t="shared" ref="K6:K33" si="0">SUM(C6:J6)</f>
        <v>3988</v>
      </c>
      <c r="L6" s="333">
        <v>5192</v>
      </c>
      <c r="M6" s="391">
        <f>IF(ISERROR(K6*100/L6),"",(K6*100/L6))</f>
        <v>76.81047765793528</v>
      </c>
      <c r="N6" s="323">
        <v>59874</v>
      </c>
      <c r="O6" s="306">
        <v>70059</v>
      </c>
      <c r="P6" s="391">
        <f>IF(ISERROR(N6*100/O6),"",(N6*100/O6))</f>
        <v>85.462253243694605</v>
      </c>
      <c r="AA6" s="231" t="s">
        <v>208</v>
      </c>
      <c r="AB6" s="234">
        <v>2005.04</v>
      </c>
    </row>
    <row r="7" spans="1:28" s="235" customFormat="1" ht="13.5" customHeight="1">
      <c r="A7" s="384"/>
      <c r="B7" s="125" t="s">
        <v>209</v>
      </c>
      <c r="C7" s="143"/>
      <c r="D7" s="143"/>
      <c r="E7" s="143">
        <v>4</v>
      </c>
      <c r="F7" s="143"/>
      <c r="G7" s="143">
        <v>81</v>
      </c>
      <c r="H7" s="144"/>
      <c r="I7" s="143">
        <v>2</v>
      </c>
      <c r="J7" s="143"/>
      <c r="K7" s="145">
        <f t="shared" si="0"/>
        <v>87</v>
      </c>
      <c r="L7" s="302"/>
      <c r="M7" s="381"/>
      <c r="N7" s="322"/>
      <c r="O7" s="300"/>
      <c r="P7" s="381"/>
      <c r="AB7" s="236"/>
    </row>
    <row r="8" spans="1:28" ht="13.5" customHeight="1">
      <c r="A8" s="387" t="s">
        <v>218</v>
      </c>
      <c r="B8" s="126" t="s">
        <v>207</v>
      </c>
      <c r="C8" s="146">
        <v>8</v>
      </c>
      <c r="D8" s="146">
        <v>1</v>
      </c>
      <c r="E8" s="146">
        <v>493</v>
      </c>
      <c r="F8" s="146">
        <v>172</v>
      </c>
      <c r="G8" s="146">
        <v>217</v>
      </c>
      <c r="H8" s="147"/>
      <c r="I8" s="146">
        <v>15</v>
      </c>
      <c r="J8" s="146"/>
      <c r="K8" s="148">
        <f t="shared" si="0"/>
        <v>906</v>
      </c>
      <c r="L8" s="305">
        <v>900</v>
      </c>
      <c r="M8" s="380">
        <f t="shared" ref="M8" si="1">IF(ISERROR(K8*100/L8),"",(K8*100/L8))</f>
        <v>100.66666666666667</v>
      </c>
      <c r="N8" s="321">
        <v>14093</v>
      </c>
      <c r="O8" s="299">
        <v>14072</v>
      </c>
      <c r="P8" s="380">
        <f t="shared" ref="P8" si="2">IF(ISERROR(N8*100/O8),"",(N8*100/O8))</f>
        <v>100.14923251847641</v>
      </c>
      <c r="AA8" s="231" t="s">
        <v>210</v>
      </c>
      <c r="AB8" s="234">
        <v>2005.05</v>
      </c>
    </row>
    <row r="9" spans="1:28" s="235" customFormat="1" ht="13.5" customHeight="1">
      <c r="A9" s="386"/>
      <c r="B9" s="127" t="s">
        <v>209</v>
      </c>
      <c r="C9" s="143"/>
      <c r="D9" s="143"/>
      <c r="E9" s="143"/>
      <c r="F9" s="143">
        <v>1</v>
      </c>
      <c r="G9" s="143"/>
      <c r="H9" s="144"/>
      <c r="I9" s="143"/>
      <c r="J9" s="143"/>
      <c r="K9" s="145">
        <f t="shared" si="0"/>
        <v>1</v>
      </c>
      <c r="L9" s="302"/>
      <c r="M9" s="381"/>
      <c r="N9" s="322"/>
      <c r="O9" s="300"/>
      <c r="P9" s="381"/>
      <c r="AB9" s="236"/>
    </row>
    <row r="10" spans="1:28" ht="13.5" customHeight="1">
      <c r="A10" s="387" t="s">
        <v>4</v>
      </c>
      <c r="B10" s="126" t="s">
        <v>207</v>
      </c>
      <c r="C10" s="146"/>
      <c r="D10" s="146"/>
      <c r="E10" s="146">
        <v>607</v>
      </c>
      <c r="F10" s="146"/>
      <c r="G10" s="146">
        <v>424</v>
      </c>
      <c r="H10" s="147"/>
      <c r="I10" s="146">
        <v>1</v>
      </c>
      <c r="J10" s="146"/>
      <c r="K10" s="148">
        <f t="shared" si="0"/>
        <v>1032</v>
      </c>
      <c r="L10" s="305">
        <v>1396</v>
      </c>
      <c r="M10" s="380">
        <f t="shared" ref="M10" si="3">IF(ISERROR(K10*100/L10),"",(K10*100/L10))</f>
        <v>73.92550143266476</v>
      </c>
      <c r="N10" s="321">
        <v>17902</v>
      </c>
      <c r="O10" s="299">
        <v>15076</v>
      </c>
      <c r="P10" s="380">
        <f t="shared" ref="P10" si="4">IF(ISERROR(N10*100/O10),"",(N10*100/O10))</f>
        <v>118.74502520562483</v>
      </c>
      <c r="AA10" s="231" t="s">
        <v>211</v>
      </c>
      <c r="AB10" s="234">
        <v>2005.06</v>
      </c>
    </row>
    <row r="11" spans="1:28" s="235" customFormat="1" ht="13.5" customHeight="1">
      <c r="A11" s="386"/>
      <c r="B11" s="127" t="s">
        <v>209</v>
      </c>
      <c r="C11" s="143"/>
      <c r="D11" s="143"/>
      <c r="E11" s="143"/>
      <c r="F11" s="143"/>
      <c r="G11" s="143"/>
      <c r="H11" s="144"/>
      <c r="I11" s="143"/>
      <c r="J11" s="143"/>
      <c r="K11" s="145">
        <f t="shared" si="0"/>
        <v>0</v>
      </c>
      <c r="L11" s="302"/>
      <c r="M11" s="381"/>
      <c r="N11" s="322"/>
      <c r="O11" s="300"/>
      <c r="P11" s="381"/>
      <c r="AB11" s="236"/>
    </row>
    <row r="12" spans="1:28" ht="13.5" customHeight="1">
      <c r="A12" s="387" t="s">
        <v>6</v>
      </c>
      <c r="B12" s="126" t="s">
        <v>207</v>
      </c>
      <c r="C12" s="146"/>
      <c r="D12" s="146"/>
      <c r="E12" s="146">
        <v>327</v>
      </c>
      <c r="F12" s="146">
        <v>12</v>
      </c>
      <c r="G12" s="146">
        <v>119</v>
      </c>
      <c r="H12" s="147"/>
      <c r="I12" s="146"/>
      <c r="J12" s="146"/>
      <c r="K12" s="148">
        <f t="shared" si="0"/>
        <v>458</v>
      </c>
      <c r="L12" s="305">
        <v>547</v>
      </c>
      <c r="M12" s="380">
        <f t="shared" ref="M12" si="5">IF(ISERROR(K12*100/L12),"",(K12*100/L12))</f>
        <v>83.729433272394886</v>
      </c>
      <c r="N12" s="321">
        <v>4543</v>
      </c>
      <c r="O12" s="299">
        <v>6617</v>
      </c>
      <c r="P12" s="380">
        <f t="shared" ref="P12" si="6">IF(ISERROR(N12*100/O12),"",(N12*100/O12))</f>
        <v>68.656490856883778</v>
      </c>
      <c r="AA12" s="231" t="s">
        <v>212</v>
      </c>
      <c r="AB12" s="234">
        <v>2005.07</v>
      </c>
    </row>
    <row r="13" spans="1:28" s="235" customFormat="1" ht="13.5" customHeight="1">
      <c r="A13" s="386"/>
      <c r="B13" s="127" t="s">
        <v>209</v>
      </c>
      <c r="C13" s="143"/>
      <c r="D13" s="143"/>
      <c r="E13" s="143"/>
      <c r="F13" s="143"/>
      <c r="G13" s="143"/>
      <c r="H13" s="144"/>
      <c r="I13" s="143"/>
      <c r="J13" s="143"/>
      <c r="K13" s="145">
        <f t="shared" si="0"/>
        <v>0</v>
      </c>
      <c r="L13" s="302"/>
      <c r="M13" s="381"/>
      <c r="N13" s="322"/>
      <c r="O13" s="300"/>
      <c r="P13" s="381"/>
      <c r="AB13" s="236"/>
    </row>
    <row r="14" spans="1:28" ht="13.5" customHeight="1">
      <c r="A14" s="387" t="s">
        <v>10</v>
      </c>
      <c r="B14" s="126" t="s">
        <v>207</v>
      </c>
      <c r="C14" s="146"/>
      <c r="D14" s="146"/>
      <c r="E14" s="146">
        <v>51</v>
      </c>
      <c r="F14" s="146"/>
      <c r="G14" s="146">
        <v>335</v>
      </c>
      <c r="H14" s="147"/>
      <c r="I14" s="146">
        <v>3</v>
      </c>
      <c r="J14" s="146"/>
      <c r="K14" s="148">
        <f t="shared" si="0"/>
        <v>389</v>
      </c>
      <c r="L14" s="305">
        <v>381</v>
      </c>
      <c r="M14" s="380">
        <f t="shared" ref="M14" si="7">IF(ISERROR(K14*100/L14),"",(K14*100/L14))</f>
        <v>102.0997375328084</v>
      </c>
      <c r="N14" s="321">
        <v>5546</v>
      </c>
      <c r="O14" s="299">
        <v>5309</v>
      </c>
      <c r="P14" s="380">
        <f t="shared" ref="P14" si="8">IF(ISERROR(N14*100/O14),"",(N14*100/O14))</f>
        <v>104.46411753625918</v>
      </c>
      <c r="AA14" s="231" t="s">
        <v>213</v>
      </c>
      <c r="AB14" s="234">
        <v>2005.08</v>
      </c>
    </row>
    <row r="15" spans="1:28" s="235" customFormat="1" ht="13.5" customHeight="1">
      <c r="A15" s="386"/>
      <c r="B15" s="127" t="s">
        <v>209</v>
      </c>
      <c r="C15" s="143"/>
      <c r="D15" s="143"/>
      <c r="E15" s="143"/>
      <c r="F15" s="143"/>
      <c r="G15" s="143"/>
      <c r="H15" s="144"/>
      <c r="I15" s="143"/>
      <c r="J15" s="143"/>
      <c r="K15" s="145">
        <f t="shared" si="0"/>
        <v>0</v>
      </c>
      <c r="L15" s="302"/>
      <c r="M15" s="381"/>
      <c r="N15" s="322"/>
      <c r="O15" s="300"/>
      <c r="P15" s="381"/>
      <c r="AB15" s="236"/>
    </row>
    <row r="16" spans="1:28" ht="13.5" customHeight="1">
      <c r="A16" s="387" t="s">
        <v>319</v>
      </c>
      <c r="B16" s="126" t="s">
        <v>207</v>
      </c>
      <c r="C16" s="146"/>
      <c r="D16" s="146"/>
      <c r="E16" s="146">
        <v>411</v>
      </c>
      <c r="F16" s="146"/>
      <c r="G16" s="146">
        <v>8</v>
      </c>
      <c r="H16" s="147"/>
      <c r="I16" s="146"/>
      <c r="J16" s="146"/>
      <c r="K16" s="148">
        <f>SUM(C16:J16)</f>
        <v>419</v>
      </c>
      <c r="L16" s="305">
        <v>578</v>
      </c>
      <c r="M16" s="380">
        <f t="shared" ref="M16" si="9">IF(ISERROR(K16*100/L16),"",(K16*100/L16))</f>
        <v>72.491349480968864</v>
      </c>
      <c r="N16" s="321">
        <v>5311</v>
      </c>
      <c r="O16" s="299">
        <v>5109</v>
      </c>
      <c r="P16" s="380">
        <f t="shared" ref="P16" si="10">IF(ISERROR(N16*100/O16),"",(N16*100/O16))</f>
        <v>103.95380700724212</v>
      </c>
      <c r="AA16" s="231" t="s">
        <v>214</v>
      </c>
      <c r="AB16" s="234">
        <v>2005.09</v>
      </c>
    </row>
    <row r="17" spans="1:28" s="235" customFormat="1" ht="13.5" customHeight="1">
      <c r="A17" s="386"/>
      <c r="B17" s="127" t="s">
        <v>209</v>
      </c>
      <c r="C17" s="143"/>
      <c r="D17" s="143"/>
      <c r="E17" s="143"/>
      <c r="F17" s="143"/>
      <c r="G17" s="143"/>
      <c r="H17" s="144"/>
      <c r="I17" s="143"/>
      <c r="J17" s="143"/>
      <c r="K17" s="145">
        <f>SUM(C17:J17)</f>
        <v>0</v>
      </c>
      <c r="L17" s="302"/>
      <c r="M17" s="381"/>
      <c r="N17" s="322"/>
      <c r="O17" s="300"/>
      <c r="P17" s="381"/>
      <c r="AB17" s="236"/>
    </row>
    <row r="18" spans="1:28" ht="13.5" customHeight="1">
      <c r="A18" s="387" t="s">
        <v>215</v>
      </c>
      <c r="B18" s="126" t="s">
        <v>207</v>
      </c>
      <c r="C18" s="146"/>
      <c r="D18" s="146"/>
      <c r="E18" s="146">
        <v>147</v>
      </c>
      <c r="F18" s="146"/>
      <c r="G18" s="146">
        <v>11</v>
      </c>
      <c r="H18" s="147"/>
      <c r="I18" s="146"/>
      <c r="J18" s="146"/>
      <c r="K18" s="148">
        <f t="shared" si="0"/>
        <v>158</v>
      </c>
      <c r="L18" s="305">
        <v>113</v>
      </c>
      <c r="M18" s="380">
        <f t="shared" ref="M18" si="11">IF(ISERROR(K18*100/L18),"",(K18*100/L18))</f>
        <v>139.82300884955751</v>
      </c>
      <c r="N18" s="321">
        <v>1493</v>
      </c>
      <c r="O18" s="299">
        <v>1755</v>
      </c>
      <c r="P18" s="380">
        <f t="shared" ref="P18" si="12">IF(ISERROR(N18*100/O18),"",(N18*100/O18))</f>
        <v>85.071225071225072</v>
      </c>
      <c r="AB18" s="234"/>
    </row>
    <row r="19" spans="1:28" s="235" customFormat="1" ht="13.5" customHeight="1">
      <c r="A19" s="386"/>
      <c r="B19" s="127" t="s">
        <v>209</v>
      </c>
      <c r="C19" s="143"/>
      <c r="D19" s="143"/>
      <c r="E19" s="143"/>
      <c r="F19" s="143"/>
      <c r="G19" s="143"/>
      <c r="H19" s="144"/>
      <c r="I19" s="143"/>
      <c r="J19" s="143"/>
      <c r="K19" s="145">
        <f t="shared" si="0"/>
        <v>0</v>
      </c>
      <c r="L19" s="302"/>
      <c r="M19" s="381"/>
      <c r="N19" s="322"/>
      <c r="O19" s="300"/>
      <c r="P19" s="381"/>
      <c r="AA19" s="235" t="s">
        <v>216</v>
      </c>
      <c r="AB19" s="236" t="s">
        <v>236</v>
      </c>
    </row>
    <row r="20" spans="1:28" ht="13.5" customHeight="1">
      <c r="A20" s="383" t="s">
        <v>235</v>
      </c>
      <c r="B20" s="126" t="s">
        <v>207</v>
      </c>
      <c r="C20" s="149"/>
      <c r="D20" s="149"/>
      <c r="E20" s="149"/>
      <c r="F20" s="149"/>
      <c r="G20" s="149">
        <v>85</v>
      </c>
      <c r="H20" s="150"/>
      <c r="I20" s="149">
        <v>4</v>
      </c>
      <c r="J20" s="149"/>
      <c r="K20" s="151">
        <f t="shared" si="0"/>
        <v>89</v>
      </c>
      <c r="L20" s="305">
        <v>87</v>
      </c>
      <c r="M20" s="380">
        <f t="shared" ref="M20" si="13">IF(ISERROR(K20*100/L20),"",(K20*100/L20))</f>
        <v>102.29885057471265</v>
      </c>
      <c r="N20" s="321">
        <v>746</v>
      </c>
      <c r="O20" s="299">
        <v>1404</v>
      </c>
      <c r="P20" s="380">
        <f t="shared" ref="P20" si="14">IF(ISERROR(N20*100/O20),"",(N20*100/O20))</f>
        <v>53.133903133903132</v>
      </c>
      <c r="AB20" s="234"/>
    </row>
    <row r="21" spans="1:28" s="235" customFormat="1" ht="13.5" customHeight="1">
      <c r="A21" s="388"/>
      <c r="B21" s="128" t="s">
        <v>209</v>
      </c>
      <c r="C21" s="152"/>
      <c r="D21" s="152"/>
      <c r="E21" s="152"/>
      <c r="F21" s="152"/>
      <c r="G21" s="152"/>
      <c r="H21" s="153"/>
      <c r="I21" s="152"/>
      <c r="J21" s="152"/>
      <c r="K21" s="154">
        <f t="shared" si="0"/>
        <v>0</v>
      </c>
      <c r="L21" s="360"/>
      <c r="M21" s="389"/>
      <c r="N21" s="362"/>
      <c r="O21" s="363"/>
      <c r="P21" s="389"/>
      <c r="AA21" s="235" t="s">
        <v>217</v>
      </c>
      <c r="AB21" s="236">
        <v>2005.11</v>
      </c>
    </row>
    <row r="22" spans="1:28" ht="13.5" customHeight="1">
      <c r="A22" s="385" t="s">
        <v>5</v>
      </c>
      <c r="B22" s="125" t="s">
        <v>207</v>
      </c>
      <c r="C22" s="146">
        <v>190</v>
      </c>
      <c r="D22" s="146">
        <v>12</v>
      </c>
      <c r="E22" s="146"/>
      <c r="F22" s="146">
        <v>43</v>
      </c>
      <c r="G22" s="146"/>
      <c r="H22" s="147"/>
      <c r="I22" s="146">
        <v>103</v>
      </c>
      <c r="J22" s="146"/>
      <c r="K22" s="148">
        <f t="shared" si="0"/>
        <v>348</v>
      </c>
      <c r="L22" s="301">
        <v>321</v>
      </c>
      <c r="M22" s="382">
        <f t="shared" ref="M22" si="15">IF(ISERROR(K22*100/L22),"",(K22*100/L22))</f>
        <v>108.41121495327103</v>
      </c>
      <c r="N22" s="349">
        <v>3418</v>
      </c>
      <c r="O22" s="358">
        <v>3312</v>
      </c>
      <c r="P22" s="382">
        <f t="shared" ref="P22" si="16">IF(ISERROR(N22*100/O22),"",(N22*100/O22))</f>
        <v>103.20048309178743</v>
      </c>
      <c r="AB22" s="234"/>
    </row>
    <row r="23" spans="1:28" s="235" customFormat="1" ht="13.5" customHeight="1">
      <c r="A23" s="386"/>
      <c r="B23" s="127" t="s">
        <v>209</v>
      </c>
      <c r="C23" s="143">
        <v>118</v>
      </c>
      <c r="D23" s="143">
        <v>11</v>
      </c>
      <c r="E23" s="143"/>
      <c r="F23" s="143">
        <v>2</v>
      </c>
      <c r="G23" s="143"/>
      <c r="H23" s="144"/>
      <c r="I23" s="143">
        <v>52</v>
      </c>
      <c r="J23" s="143"/>
      <c r="K23" s="156">
        <f t="shared" si="0"/>
        <v>183</v>
      </c>
      <c r="L23" s="302"/>
      <c r="M23" s="381"/>
      <c r="N23" s="322"/>
      <c r="O23" s="300"/>
      <c r="P23" s="381"/>
      <c r="AA23" s="235" t="s">
        <v>219</v>
      </c>
      <c r="AB23" s="236">
        <v>2005.12</v>
      </c>
    </row>
    <row r="24" spans="1:28" ht="13.5" customHeight="1">
      <c r="A24" s="387" t="s">
        <v>18</v>
      </c>
      <c r="B24" s="126" t="s">
        <v>207</v>
      </c>
      <c r="C24" s="146">
        <v>108</v>
      </c>
      <c r="D24" s="146">
        <v>10</v>
      </c>
      <c r="E24" s="146"/>
      <c r="F24" s="146">
        <v>28</v>
      </c>
      <c r="G24" s="146"/>
      <c r="H24" s="147"/>
      <c r="I24" s="146">
        <v>60</v>
      </c>
      <c r="J24" s="146"/>
      <c r="K24" s="148">
        <f t="shared" si="0"/>
        <v>206</v>
      </c>
      <c r="L24" s="305">
        <v>125</v>
      </c>
      <c r="M24" s="380">
        <f t="shared" ref="M24" si="17">IF(ISERROR(K24*100/L24),"",(K24*100/L24))</f>
        <v>164.8</v>
      </c>
      <c r="N24" s="321">
        <v>2394</v>
      </c>
      <c r="O24" s="299">
        <v>1907</v>
      </c>
      <c r="P24" s="380">
        <f t="shared" ref="P24" si="18">IF(ISERROR(N24*100/O24),"",(N24*100/O24))</f>
        <v>125.53749344520189</v>
      </c>
      <c r="AB24" s="234"/>
    </row>
    <row r="25" spans="1:28" s="235" customFormat="1" ht="13.5" customHeight="1">
      <c r="A25" s="386"/>
      <c r="B25" s="127" t="s">
        <v>209</v>
      </c>
      <c r="C25" s="143">
        <v>42</v>
      </c>
      <c r="D25" s="143">
        <v>9</v>
      </c>
      <c r="E25" s="143"/>
      <c r="F25" s="143">
        <v>8</v>
      </c>
      <c r="G25" s="143"/>
      <c r="H25" s="144"/>
      <c r="I25" s="143">
        <v>29</v>
      </c>
      <c r="J25" s="143"/>
      <c r="K25" s="145">
        <f t="shared" si="0"/>
        <v>88</v>
      </c>
      <c r="L25" s="302"/>
      <c r="M25" s="381"/>
      <c r="N25" s="322"/>
      <c r="O25" s="300"/>
      <c r="P25" s="381"/>
    </row>
    <row r="26" spans="1:28" ht="13.5" customHeight="1">
      <c r="A26" s="383" t="s">
        <v>8</v>
      </c>
      <c r="B26" s="126" t="s">
        <v>207</v>
      </c>
      <c r="C26" s="157">
        <v>188</v>
      </c>
      <c r="D26" s="157">
        <v>10</v>
      </c>
      <c r="E26" s="157"/>
      <c r="F26" s="157">
        <v>63</v>
      </c>
      <c r="G26" s="157"/>
      <c r="H26" s="157"/>
      <c r="I26" s="157">
        <v>25</v>
      </c>
      <c r="J26" s="158"/>
      <c r="K26" s="159">
        <f t="shared" si="0"/>
        <v>286</v>
      </c>
      <c r="L26" s="305">
        <v>318</v>
      </c>
      <c r="M26" s="380">
        <f t="shared" ref="M26" si="19">IF(ISERROR(K26*100/L26),"",(K26*100/L26))</f>
        <v>89.937106918238996</v>
      </c>
      <c r="N26" s="299">
        <v>2500</v>
      </c>
      <c r="O26" s="299">
        <v>2565</v>
      </c>
      <c r="P26" s="380">
        <f t="shared" ref="P26" si="20">IF(ISERROR(N26*100/O26),"",(N26*100/O26))</f>
        <v>97.465886939571149</v>
      </c>
    </row>
    <row r="27" spans="1:28" ht="13.5" customHeight="1">
      <c r="A27" s="384"/>
      <c r="B27" s="127" t="s">
        <v>209</v>
      </c>
      <c r="C27" s="160">
        <v>60</v>
      </c>
      <c r="D27" s="160">
        <v>5</v>
      </c>
      <c r="E27" s="160"/>
      <c r="F27" s="160">
        <v>3</v>
      </c>
      <c r="G27" s="160"/>
      <c r="H27" s="161"/>
      <c r="I27" s="160">
        <v>15</v>
      </c>
      <c r="J27" s="160"/>
      <c r="K27" s="162">
        <f t="shared" si="0"/>
        <v>83</v>
      </c>
      <c r="L27" s="302"/>
      <c r="M27" s="381"/>
      <c r="N27" s="300"/>
      <c r="O27" s="300"/>
      <c r="P27" s="381"/>
    </row>
    <row r="28" spans="1:28" ht="13.5" customHeight="1">
      <c r="A28" s="383" t="s">
        <v>321</v>
      </c>
      <c r="B28" s="126" t="s">
        <v>207</v>
      </c>
      <c r="C28" s="149">
        <v>40</v>
      </c>
      <c r="D28" s="149"/>
      <c r="E28" s="149"/>
      <c r="F28" s="149"/>
      <c r="G28" s="149"/>
      <c r="H28" s="150"/>
      <c r="I28" s="149">
        <v>11</v>
      </c>
      <c r="J28" s="149"/>
      <c r="K28" s="151">
        <f t="shared" si="0"/>
        <v>51</v>
      </c>
      <c r="L28" s="305">
        <v>43</v>
      </c>
      <c r="M28" s="380">
        <f t="shared" ref="M28" si="21">IF(ISERROR(K28*100/L28),"",(K28*100/L28))</f>
        <v>118.6046511627907</v>
      </c>
      <c r="N28" s="321">
        <v>502</v>
      </c>
      <c r="O28" s="299">
        <v>500</v>
      </c>
      <c r="P28" s="380">
        <f t="shared" ref="P28" si="22">IF(ISERROR(N28*100/O28),"",(N28*100/O28))</f>
        <v>100.4</v>
      </c>
    </row>
    <row r="29" spans="1:28" s="235" customFormat="1" ht="13.5" customHeight="1">
      <c r="A29" s="384"/>
      <c r="B29" s="127" t="s">
        <v>209</v>
      </c>
      <c r="C29" s="143">
        <v>37</v>
      </c>
      <c r="D29" s="143"/>
      <c r="E29" s="143"/>
      <c r="F29" s="143"/>
      <c r="G29" s="143"/>
      <c r="H29" s="144"/>
      <c r="I29" s="143">
        <v>8</v>
      </c>
      <c r="J29" s="143"/>
      <c r="K29" s="145">
        <f t="shared" si="0"/>
        <v>45</v>
      </c>
      <c r="L29" s="302"/>
      <c r="M29" s="381"/>
      <c r="N29" s="322"/>
      <c r="O29" s="300"/>
      <c r="P29" s="381"/>
    </row>
    <row r="30" spans="1:28" ht="13.5" customHeight="1">
      <c r="A30" s="379" t="s">
        <v>220</v>
      </c>
      <c r="B30" s="126" t="s">
        <v>207</v>
      </c>
      <c r="C30" s="146">
        <v>42</v>
      </c>
      <c r="D30" s="146"/>
      <c r="E30" s="146"/>
      <c r="F30" s="146">
        <v>2</v>
      </c>
      <c r="G30" s="146"/>
      <c r="H30" s="147"/>
      <c r="I30" s="146">
        <v>10</v>
      </c>
      <c r="J30" s="146">
        <v>7</v>
      </c>
      <c r="K30" s="148">
        <f t="shared" si="0"/>
        <v>61</v>
      </c>
      <c r="L30" s="305">
        <v>50</v>
      </c>
      <c r="M30" s="380">
        <f t="shared" ref="M30" si="23">IF(ISERROR(K30*100/L30),"",(K30*100/L30))</f>
        <v>122</v>
      </c>
      <c r="N30" s="321">
        <v>827</v>
      </c>
      <c r="O30" s="299">
        <v>783</v>
      </c>
      <c r="P30" s="380">
        <f t="shared" ref="P30" si="24">IF(ISERROR(N30*100/O30),"",(N30*100/O30))</f>
        <v>105.61941251596424</v>
      </c>
    </row>
    <row r="31" spans="1:28" s="235" customFormat="1" ht="13.5" customHeight="1">
      <c r="A31" s="379"/>
      <c r="B31" s="127" t="s">
        <v>209</v>
      </c>
      <c r="C31" s="143">
        <v>31</v>
      </c>
      <c r="D31" s="143"/>
      <c r="E31" s="143"/>
      <c r="F31" s="143"/>
      <c r="G31" s="143"/>
      <c r="H31" s="144"/>
      <c r="I31" s="143">
        <v>3</v>
      </c>
      <c r="J31" s="143"/>
      <c r="K31" s="145">
        <f t="shared" si="0"/>
        <v>34</v>
      </c>
      <c r="L31" s="302"/>
      <c r="M31" s="381"/>
      <c r="N31" s="322"/>
      <c r="O31" s="300"/>
      <c r="P31" s="381"/>
    </row>
    <row r="32" spans="1:28" ht="13.5" customHeight="1">
      <c r="A32" s="133" t="s">
        <v>13</v>
      </c>
      <c r="B32" s="125" t="s">
        <v>207</v>
      </c>
      <c r="C32" s="146">
        <v>27</v>
      </c>
      <c r="D32" s="146">
        <v>5</v>
      </c>
      <c r="E32" s="146">
        <v>1372</v>
      </c>
      <c r="F32" s="146">
        <v>10</v>
      </c>
      <c r="G32" s="146">
        <v>18</v>
      </c>
      <c r="H32" s="147"/>
      <c r="I32" s="146">
        <v>8</v>
      </c>
      <c r="J32" s="146">
        <v>1</v>
      </c>
      <c r="K32" s="148">
        <f t="shared" si="0"/>
        <v>1441</v>
      </c>
      <c r="L32" s="305">
        <v>1608</v>
      </c>
      <c r="M32" s="380">
        <f t="shared" ref="M32" si="25">IF(ISERROR(K32*100/L32),"",(K32*100/L32))</f>
        <v>89.614427860696523</v>
      </c>
      <c r="N32" s="321">
        <v>15066</v>
      </c>
      <c r="O32" s="299">
        <v>13952</v>
      </c>
      <c r="P32" s="380">
        <f t="shared" ref="P32" si="26">IF(ISERROR(N32*100/O32),"",(N32*100/O32))</f>
        <v>107.98451834862385</v>
      </c>
    </row>
    <row r="33" spans="1:17" s="235" customFormat="1" ht="13.5" customHeight="1" thickBot="1">
      <c r="A33" s="134" t="s">
        <v>221</v>
      </c>
      <c r="B33" s="125" t="s">
        <v>209</v>
      </c>
      <c r="C33" s="160">
        <v>8</v>
      </c>
      <c r="D33" s="160">
        <v>4</v>
      </c>
      <c r="E33" s="160"/>
      <c r="F33" s="160">
        <v>3</v>
      </c>
      <c r="G33" s="160"/>
      <c r="H33" s="161"/>
      <c r="I33" s="160"/>
      <c r="J33" s="160"/>
      <c r="K33" s="162">
        <f t="shared" si="0"/>
        <v>15</v>
      </c>
      <c r="L33" s="301"/>
      <c r="M33" s="382"/>
      <c r="N33" s="349"/>
      <c r="O33" s="358"/>
      <c r="P33" s="382"/>
    </row>
    <row r="34" spans="1:17" ht="14.25" customHeight="1">
      <c r="A34" s="365" t="s">
        <v>222</v>
      </c>
      <c r="B34" s="129" t="s">
        <v>207</v>
      </c>
      <c r="C34" s="163">
        <f t="shared" ref="C34:K35" si="27">C6+C8+C10+C12+C14+C16+C18+C20+C22+C24+C26+C28+C30+C32</f>
        <v>623</v>
      </c>
      <c r="D34" s="163">
        <f t="shared" si="27"/>
        <v>39</v>
      </c>
      <c r="E34" s="163">
        <f t="shared" si="27"/>
        <v>6032</v>
      </c>
      <c r="F34" s="163">
        <f t="shared" si="27"/>
        <v>598</v>
      </c>
      <c r="G34" s="163">
        <f t="shared" si="27"/>
        <v>2268</v>
      </c>
      <c r="H34" s="163">
        <f t="shared" si="27"/>
        <v>0</v>
      </c>
      <c r="I34" s="163">
        <f t="shared" si="27"/>
        <v>264</v>
      </c>
      <c r="J34" s="163">
        <f t="shared" si="27"/>
        <v>8</v>
      </c>
      <c r="K34" s="164">
        <f t="shared" si="27"/>
        <v>9832</v>
      </c>
      <c r="L34" s="347">
        <f>SUM(L6:L33)</f>
        <v>11659</v>
      </c>
      <c r="M34" s="367">
        <f t="shared" ref="M34" si="28">IF(ISERROR(K34*100/L34),"",(K34*100/L34))</f>
        <v>84.329702375846992</v>
      </c>
      <c r="N34" s="354">
        <f>SUM(N6:N33)</f>
        <v>134215</v>
      </c>
      <c r="O34" s="356">
        <f>SUM(O6:O33)</f>
        <v>142420</v>
      </c>
      <c r="P34" s="373">
        <f t="shared" ref="P34" si="29">IF(ISERROR(N34*100/O34),"",(N34*100/O34))</f>
        <v>94.238870945091975</v>
      </c>
      <c r="Q34" s="237"/>
    </row>
    <row r="35" spans="1:17" ht="14.25" customHeight="1" thickBot="1">
      <c r="A35" s="366"/>
      <c r="B35" s="130" t="s">
        <v>209</v>
      </c>
      <c r="C35" s="165">
        <f t="shared" si="27"/>
        <v>296</v>
      </c>
      <c r="D35" s="165">
        <f t="shared" si="27"/>
        <v>29</v>
      </c>
      <c r="E35" s="165">
        <f t="shared" si="27"/>
        <v>4</v>
      </c>
      <c r="F35" s="165">
        <f t="shared" si="27"/>
        <v>17</v>
      </c>
      <c r="G35" s="165">
        <f t="shared" si="27"/>
        <v>81</v>
      </c>
      <c r="H35" s="165">
        <f t="shared" si="27"/>
        <v>0</v>
      </c>
      <c r="I35" s="165">
        <f t="shared" si="27"/>
        <v>109</v>
      </c>
      <c r="J35" s="165">
        <f t="shared" si="27"/>
        <v>0</v>
      </c>
      <c r="K35" s="166">
        <f t="shared" si="27"/>
        <v>536</v>
      </c>
      <c r="L35" s="348"/>
      <c r="M35" s="368"/>
      <c r="N35" s="355"/>
      <c r="O35" s="357"/>
      <c r="P35" s="374"/>
      <c r="Q35" s="237"/>
    </row>
    <row r="36" spans="1:17" ht="13.5" customHeight="1">
      <c r="A36" s="369" t="s">
        <v>223</v>
      </c>
      <c r="B36" s="370"/>
      <c r="C36" s="155">
        <v>576</v>
      </c>
      <c r="D36" s="155">
        <v>47</v>
      </c>
      <c r="E36" s="155">
        <v>6582</v>
      </c>
      <c r="F36" s="155">
        <v>877</v>
      </c>
      <c r="G36" s="155">
        <v>3235</v>
      </c>
      <c r="H36" s="167"/>
      <c r="I36" s="155">
        <v>331</v>
      </c>
      <c r="J36" s="155">
        <v>11</v>
      </c>
      <c r="K36" s="168">
        <f>SUM(C36:J36)</f>
        <v>11659</v>
      </c>
      <c r="L36" s="169"/>
      <c r="M36" s="170"/>
      <c r="N36" s="171"/>
      <c r="O36" s="172"/>
      <c r="P36" s="173"/>
    </row>
    <row r="37" spans="1:17" ht="13.5" customHeight="1">
      <c r="A37" s="375" t="s">
        <v>224</v>
      </c>
      <c r="B37" s="376"/>
      <c r="C37" s="135">
        <f>IF(ISERROR(C34*100/C36),"",(C34*100/C36))</f>
        <v>108.15972222222223</v>
      </c>
      <c r="D37" s="135">
        <f t="shared" ref="D37:K37" si="30">IF(ISERROR(D34*100/D36),"",(D34*100/D36))</f>
        <v>82.978723404255319</v>
      </c>
      <c r="E37" s="135">
        <f t="shared" si="30"/>
        <v>91.643877240960194</v>
      </c>
      <c r="F37" s="135">
        <f t="shared" si="30"/>
        <v>68.187001140250857</v>
      </c>
      <c r="G37" s="135">
        <f t="shared" si="30"/>
        <v>70.108191653786704</v>
      </c>
      <c r="H37" s="135" t="str">
        <f t="shared" si="30"/>
        <v/>
      </c>
      <c r="I37" s="135">
        <f t="shared" si="30"/>
        <v>79.758308157099691</v>
      </c>
      <c r="J37" s="135">
        <f t="shared" si="30"/>
        <v>72.727272727272734</v>
      </c>
      <c r="K37" s="136">
        <f t="shared" si="30"/>
        <v>84.329702375846992</v>
      </c>
      <c r="L37" s="174"/>
      <c r="M37" s="175"/>
      <c r="N37" s="176"/>
      <c r="O37" s="177"/>
      <c r="P37" s="174"/>
    </row>
    <row r="38" spans="1:17" ht="13.5" customHeight="1">
      <c r="A38" s="377" t="s">
        <v>225</v>
      </c>
      <c r="B38" s="378"/>
      <c r="C38" s="142">
        <v>551</v>
      </c>
      <c r="D38" s="142">
        <v>44</v>
      </c>
      <c r="E38" s="142">
        <v>7457</v>
      </c>
      <c r="F38" s="142">
        <v>725</v>
      </c>
      <c r="G38" s="142">
        <v>2889</v>
      </c>
      <c r="H38" s="178"/>
      <c r="I38" s="142">
        <v>270</v>
      </c>
      <c r="J38" s="142">
        <v>21</v>
      </c>
      <c r="K38" s="179">
        <f>SUM(C38:J38)</f>
        <v>11957</v>
      </c>
      <c r="L38" s="180"/>
      <c r="M38" s="181"/>
      <c r="N38" s="182"/>
      <c r="O38" s="183"/>
      <c r="P38" s="184"/>
    </row>
    <row r="39" spans="1:17" ht="13.5" customHeight="1">
      <c r="A39" s="375" t="s">
        <v>226</v>
      </c>
      <c r="B39" s="376"/>
      <c r="C39" s="135">
        <f>IF(ISERROR(C34*100/C38),"",(C34*100/C38))</f>
        <v>113.06715063520871</v>
      </c>
      <c r="D39" s="135">
        <f t="shared" ref="D39:K39" si="31">IF(ISERROR(D34*100/D38),"",(D34*100/D38))</f>
        <v>88.63636363636364</v>
      </c>
      <c r="E39" s="135">
        <f t="shared" si="31"/>
        <v>80.890438514147775</v>
      </c>
      <c r="F39" s="135">
        <f t="shared" si="31"/>
        <v>82.482758620689651</v>
      </c>
      <c r="G39" s="135">
        <f t="shared" si="31"/>
        <v>78.504672897196258</v>
      </c>
      <c r="H39" s="135" t="str">
        <f t="shared" si="31"/>
        <v/>
      </c>
      <c r="I39" s="135">
        <f t="shared" si="31"/>
        <v>97.777777777777771</v>
      </c>
      <c r="J39" s="135">
        <f t="shared" si="31"/>
        <v>38.095238095238095</v>
      </c>
      <c r="K39" s="136">
        <f t="shared" si="31"/>
        <v>82.227983607928408</v>
      </c>
      <c r="L39" s="185"/>
      <c r="M39" s="175"/>
      <c r="N39" s="186"/>
      <c r="O39" s="177"/>
      <c r="P39" s="174"/>
    </row>
    <row r="40" spans="1:17" ht="13.5" customHeight="1">
      <c r="A40" s="377" t="s">
        <v>227</v>
      </c>
      <c r="B40" s="378"/>
      <c r="C40" s="187">
        <v>6354</v>
      </c>
      <c r="D40" s="142">
        <v>527</v>
      </c>
      <c r="E40" s="142">
        <v>82318</v>
      </c>
      <c r="F40" s="142">
        <v>7722</v>
      </c>
      <c r="G40" s="142">
        <v>33724</v>
      </c>
      <c r="H40" s="178"/>
      <c r="I40" s="142">
        <v>3366</v>
      </c>
      <c r="J40" s="142">
        <v>204</v>
      </c>
      <c r="K40" s="179">
        <f>SUM(C40:J40)</f>
        <v>134215</v>
      </c>
      <c r="L40" s="188"/>
      <c r="M40" s="181"/>
      <c r="N40" s="182"/>
      <c r="O40" s="183"/>
      <c r="P40" s="184"/>
    </row>
    <row r="41" spans="1:17" ht="13.5" customHeight="1">
      <c r="A41" s="369" t="s">
        <v>228</v>
      </c>
      <c r="B41" s="370"/>
      <c r="C41" s="155">
        <v>6299</v>
      </c>
      <c r="D41" s="155">
        <v>431</v>
      </c>
      <c r="E41" s="155">
        <v>82011</v>
      </c>
      <c r="F41" s="155">
        <v>9497</v>
      </c>
      <c r="G41" s="155">
        <v>40581</v>
      </c>
      <c r="H41" s="167"/>
      <c r="I41" s="155">
        <v>3376</v>
      </c>
      <c r="J41" s="155">
        <v>225</v>
      </c>
      <c r="K41" s="189">
        <f>SUM(C41:J41)</f>
        <v>142420</v>
      </c>
      <c r="L41" s="190"/>
      <c r="M41" s="170"/>
      <c r="N41" s="171"/>
      <c r="O41" s="191"/>
      <c r="P41" s="173"/>
    </row>
    <row r="42" spans="1:17" ht="13.5" customHeight="1">
      <c r="A42" s="371" t="s">
        <v>229</v>
      </c>
      <c r="B42" s="372"/>
      <c r="C42" s="137">
        <f>IF(ISERROR(C40*100/C41),"",(C40*100/C41))</f>
        <v>100.87315446896332</v>
      </c>
      <c r="D42" s="137">
        <f t="shared" ref="D42:K42" si="32">IF(ISERROR(D40*100/D41),"",(D40*100/D41))</f>
        <v>122.2737819025522</v>
      </c>
      <c r="E42" s="137">
        <f t="shared" si="32"/>
        <v>100.37434002755728</v>
      </c>
      <c r="F42" s="137">
        <f t="shared" si="32"/>
        <v>81.309887332841953</v>
      </c>
      <c r="G42" s="137">
        <f t="shared" si="32"/>
        <v>83.10292994258397</v>
      </c>
      <c r="H42" s="137" t="str">
        <f t="shared" si="32"/>
        <v/>
      </c>
      <c r="I42" s="137">
        <f t="shared" si="32"/>
        <v>99.703791469194314</v>
      </c>
      <c r="J42" s="137">
        <f t="shared" si="32"/>
        <v>90.666666666666671</v>
      </c>
      <c r="K42" s="138">
        <f t="shared" si="32"/>
        <v>94.238870945091975</v>
      </c>
      <c r="L42" s="185"/>
      <c r="M42" s="177"/>
      <c r="N42" s="186"/>
      <c r="O42" s="177"/>
      <c r="P42" s="174"/>
    </row>
    <row r="43" spans="1:17" ht="20.25" customHeight="1">
      <c r="A43" s="131"/>
      <c r="B43" s="131"/>
      <c r="C43" s="132" t="s">
        <v>502</v>
      </c>
      <c r="D43" s="112"/>
      <c r="E43" s="112"/>
      <c r="F43" s="112"/>
      <c r="G43" s="112"/>
      <c r="H43" s="112"/>
      <c r="I43" s="112"/>
      <c r="J43" s="112"/>
      <c r="K43" s="318" t="s">
        <v>451</v>
      </c>
      <c r="L43" s="318"/>
      <c r="M43" s="318"/>
      <c r="N43" s="318"/>
      <c r="O43" s="318"/>
      <c r="P43" s="318"/>
    </row>
    <row r="44" spans="1:17">
      <c r="A44" s="112"/>
      <c r="B44" s="112"/>
    </row>
  </sheetData>
  <sheetProtection selectLockedCells="1" selectUnlockedCells="1"/>
  <mergeCells count="108">
    <mergeCell ref="A1:P1"/>
    <mergeCell ref="C4:C5"/>
    <mergeCell ref="D4:D5"/>
    <mergeCell ref="E4:E5"/>
    <mergeCell ref="F4:F5"/>
    <mergeCell ref="G4:G5"/>
    <mergeCell ref="I4:I5"/>
    <mergeCell ref="J4:J5"/>
    <mergeCell ref="K4:K5"/>
    <mergeCell ref="L4:M4"/>
    <mergeCell ref="N4:P4"/>
    <mergeCell ref="A6:A7"/>
    <mergeCell ref="L6:L7"/>
    <mergeCell ref="M6:M7"/>
    <mergeCell ref="N6:N7"/>
    <mergeCell ref="O6:O7"/>
    <mergeCell ref="P6:P7"/>
    <mergeCell ref="A8:A9"/>
    <mergeCell ref="L8:L9"/>
    <mergeCell ref="M8:M9"/>
    <mergeCell ref="N8:N9"/>
    <mergeCell ref="O8:O9"/>
    <mergeCell ref="P8:P9"/>
    <mergeCell ref="A10:A11"/>
    <mergeCell ref="L10:L11"/>
    <mergeCell ref="M10:M11"/>
    <mergeCell ref="N10:N11"/>
    <mergeCell ref="O10:O11"/>
    <mergeCell ref="P10:P11"/>
    <mergeCell ref="A12:A13"/>
    <mergeCell ref="L12:L13"/>
    <mergeCell ref="M12:M13"/>
    <mergeCell ref="N12:N13"/>
    <mergeCell ref="O12:O13"/>
    <mergeCell ref="P12:P13"/>
    <mergeCell ref="A14:A15"/>
    <mergeCell ref="L14:L15"/>
    <mergeCell ref="M14:M15"/>
    <mergeCell ref="N14:N15"/>
    <mergeCell ref="O14:O15"/>
    <mergeCell ref="P14:P15"/>
    <mergeCell ref="A16:A17"/>
    <mergeCell ref="L16:L17"/>
    <mergeCell ref="M16:M17"/>
    <mergeCell ref="N16:N17"/>
    <mergeCell ref="O16:O17"/>
    <mergeCell ref="P16:P17"/>
    <mergeCell ref="A18:A19"/>
    <mergeCell ref="L18:L19"/>
    <mergeCell ref="M18:M19"/>
    <mergeCell ref="N18:N19"/>
    <mergeCell ref="O18:O19"/>
    <mergeCell ref="P18:P19"/>
    <mergeCell ref="A20:A21"/>
    <mergeCell ref="L20:L21"/>
    <mergeCell ref="M20:M21"/>
    <mergeCell ref="N20:N21"/>
    <mergeCell ref="O20:O21"/>
    <mergeCell ref="P20:P21"/>
    <mergeCell ref="A22:A23"/>
    <mergeCell ref="L22:L23"/>
    <mergeCell ref="M22:M23"/>
    <mergeCell ref="N22:N23"/>
    <mergeCell ref="O22:O23"/>
    <mergeCell ref="P22:P23"/>
    <mergeCell ref="A24:A25"/>
    <mergeCell ref="L24:L25"/>
    <mergeCell ref="M24:M25"/>
    <mergeCell ref="N24:N25"/>
    <mergeCell ref="O24:O25"/>
    <mergeCell ref="P24:P25"/>
    <mergeCell ref="A26:A27"/>
    <mergeCell ref="L26:L27"/>
    <mergeCell ref="M26:M27"/>
    <mergeCell ref="N26:N27"/>
    <mergeCell ref="O26:O27"/>
    <mergeCell ref="P26:P27"/>
    <mergeCell ref="A28:A29"/>
    <mergeCell ref="L28:L29"/>
    <mergeCell ref="M28:M29"/>
    <mergeCell ref="N28:N29"/>
    <mergeCell ref="O28:O29"/>
    <mergeCell ref="P28:P29"/>
    <mergeCell ref="A30:A31"/>
    <mergeCell ref="L30:L31"/>
    <mergeCell ref="M30:M31"/>
    <mergeCell ref="N30:N31"/>
    <mergeCell ref="O30:O31"/>
    <mergeCell ref="P30:P31"/>
    <mergeCell ref="L32:L33"/>
    <mergeCell ref="M32:M33"/>
    <mergeCell ref="N32:N33"/>
    <mergeCell ref="O32:O33"/>
    <mergeCell ref="P32:P33"/>
    <mergeCell ref="A34:A35"/>
    <mergeCell ref="L34:L35"/>
    <mergeCell ref="M34:M35"/>
    <mergeCell ref="N34:N35"/>
    <mergeCell ref="O34:O35"/>
    <mergeCell ref="A41:B41"/>
    <mergeCell ref="A42:B42"/>
    <mergeCell ref="K43:P43"/>
    <mergeCell ref="P34:P35"/>
    <mergeCell ref="A36:B36"/>
    <mergeCell ref="A37:B37"/>
    <mergeCell ref="A38:B38"/>
    <mergeCell ref="A39:B39"/>
    <mergeCell ref="A40:B40"/>
  </mergeCells>
  <phoneticPr fontId="3"/>
  <conditionalFormatting sqref="B6:K33">
    <cfRule type="expression" dxfId="1" priority="1" stopIfTrue="1">
      <formula>MOD(ROW(),2)=1</formula>
    </cfRule>
  </conditionalFormatting>
  <dataValidations count="1">
    <dataValidation type="list" allowBlank="1" showInputMessage="1" showErrorMessage="1" sqref="P3" xr:uid="{4C053D3B-EB15-4D19-9955-9F0047038D2C}">
      <formula1>月</formula1>
    </dataValidation>
  </dataValidations>
  <printOptions horizontalCentered="1"/>
  <pageMargins left="0.2" right="0.19685039370078741" top="0.44" bottom="0.21" header="0.23622047244094491" footer="0.21"/>
  <pageSetup paperSize="9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9C721-E963-4F55-A57F-B5E0D0E2DC15}">
  <sheetPr>
    <tabColor indexed="45"/>
  </sheetPr>
  <dimension ref="A1:P45"/>
  <sheetViews>
    <sheetView showGridLines="0" showZeros="0" view="pageBreakPreview" zoomScaleNormal="100" workbookViewId="0">
      <pane xSplit="2" ySplit="5" topLeftCell="C24" activePane="bottomRight" state="frozen"/>
      <selection activeCell="K25" sqref="K25"/>
      <selection pane="topRight" activeCell="K25" sqref="K25"/>
      <selection pane="bottomLeft" activeCell="K25" sqref="K25"/>
      <selection pane="bottomRight" activeCell="S35" sqref="S35"/>
    </sheetView>
  </sheetViews>
  <sheetFormatPr defaultRowHeight="15.75"/>
  <cols>
    <col min="1" max="1" width="13.125" style="231" customWidth="1"/>
    <col min="2" max="2" width="6.25" style="231" customWidth="1"/>
    <col min="3" max="3" width="9.375" style="231" bestFit="1" customWidth="1"/>
    <col min="4" max="4" width="9.125" style="231" bestFit="1" customWidth="1"/>
    <col min="5" max="5" width="9.375" style="231" bestFit="1" customWidth="1"/>
    <col min="6" max="6" width="9.125" style="231" bestFit="1" customWidth="1"/>
    <col min="7" max="7" width="9.375" style="231" bestFit="1" customWidth="1"/>
    <col min="8" max="8" width="9" style="231" hidden="1" customWidth="1"/>
    <col min="9" max="9" width="9.375" style="231" bestFit="1" customWidth="1"/>
    <col min="10" max="11" width="9.375" style="231" customWidth="1"/>
    <col min="12" max="12" width="9.125" style="231" bestFit="1" customWidth="1"/>
    <col min="13" max="13" width="7.75" style="231" bestFit="1" customWidth="1"/>
    <col min="14" max="15" width="9" style="231"/>
    <col min="16" max="16" width="7.875" style="231" customWidth="1"/>
    <col min="17" max="16384" width="9" style="231"/>
  </cols>
  <sheetData>
    <row r="1" spans="1:16" ht="17.25" customHeight="1">
      <c r="A1" s="295" t="s">
        <v>191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</row>
    <row r="2" spans="1:16">
      <c r="F2" s="231">
        <v>0</v>
      </c>
    </row>
    <row r="3" spans="1:16" ht="17.25" thickBot="1">
      <c r="A3" s="232" t="s">
        <v>192</v>
      </c>
      <c r="B3" s="232"/>
      <c r="O3" s="264" t="s">
        <v>518</v>
      </c>
      <c r="P3" s="265" t="s">
        <v>193</v>
      </c>
    </row>
    <row r="4" spans="1:16" ht="12.75" customHeight="1">
      <c r="A4" s="114"/>
      <c r="B4" s="115" t="s">
        <v>194</v>
      </c>
      <c r="C4" s="315" t="s">
        <v>195</v>
      </c>
      <c r="D4" s="315" t="s">
        <v>231</v>
      </c>
      <c r="E4" s="315" t="s">
        <v>196</v>
      </c>
      <c r="F4" s="315" t="s">
        <v>197</v>
      </c>
      <c r="G4" s="327" t="s">
        <v>198</v>
      </c>
      <c r="H4" s="116"/>
      <c r="I4" s="315" t="s">
        <v>279</v>
      </c>
      <c r="J4" s="329" t="s">
        <v>501</v>
      </c>
      <c r="K4" s="331" t="s">
        <v>199</v>
      </c>
      <c r="L4" s="309" t="s">
        <v>200</v>
      </c>
      <c r="M4" s="310"/>
      <c r="N4" s="296" t="s">
        <v>201</v>
      </c>
      <c r="O4" s="392"/>
      <c r="P4" s="393"/>
    </row>
    <row r="5" spans="1:16" ht="12.75" customHeight="1">
      <c r="A5" s="117" t="s">
        <v>232</v>
      </c>
      <c r="B5" s="118"/>
      <c r="C5" s="316"/>
      <c r="D5" s="317"/>
      <c r="E5" s="317"/>
      <c r="F5" s="317"/>
      <c r="G5" s="328"/>
      <c r="H5" s="119"/>
      <c r="I5" s="317"/>
      <c r="J5" s="330"/>
      <c r="K5" s="332"/>
      <c r="L5" s="120" t="s">
        <v>203</v>
      </c>
      <c r="M5" s="121" t="s">
        <v>233</v>
      </c>
      <c r="N5" s="122" t="s">
        <v>204</v>
      </c>
      <c r="O5" s="123" t="s">
        <v>205</v>
      </c>
      <c r="P5" s="121" t="s">
        <v>234</v>
      </c>
    </row>
    <row r="6" spans="1:16" ht="12.75" customHeight="1">
      <c r="A6" s="256" t="s">
        <v>235</v>
      </c>
      <c r="B6" s="124" t="s">
        <v>207</v>
      </c>
      <c r="C6" s="139"/>
      <c r="D6" s="139"/>
      <c r="E6" s="139"/>
      <c r="F6" s="139">
        <v>1</v>
      </c>
      <c r="G6" s="139">
        <v>109</v>
      </c>
      <c r="H6" s="140"/>
      <c r="I6" s="139"/>
      <c r="J6" s="139"/>
      <c r="K6" s="141">
        <f t="shared" ref="K6:K33" si="0">SUM(C6:J6)</f>
        <v>110</v>
      </c>
      <c r="L6" s="333">
        <v>138</v>
      </c>
      <c r="M6" s="402">
        <f>IF(ISERROR(K6/L6),"",(K6/L6))</f>
        <v>0.79710144927536231</v>
      </c>
      <c r="N6" s="323"/>
      <c r="O6" s="306"/>
      <c r="P6" s="402" t="str">
        <f>IF(ISERROR(N6/O6),"",(N6/O6))</f>
        <v/>
      </c>
    </row>
    <row r="7" spans="1:16" s="235" customFormat="1" ht="12.75" customHeight="1">
      <c r="A7" s="257"/>
      <c r="B7" s="125" t="s">
        <v>209</v>
      </c>
      <c r="C7" s="143"/>
      <c r="D7" s="143"/>
      <c r="E7" s="143"/>
      <c r="F7" s="143"/>
      <c r="G7" s="143"/>
      <c r="H7" s="144"/>
      <c r="I7" s="143"/>
      <c r="J7" s="143"/>
      <c r="K7" s="145">
        <f t="shared" si="0"/>
        <v>0</v>
      </c>
      <c r="L7" s="302"/>
      <c r="M7" s="400"/>
      <c r="N7" s="322"/>
      <c r="O7" s="300"/>
      <c r="P7" s="400"/>
    </row>
    <row r="8" spans="1:16" ht="12.75" customHeight="1">
      <c r="A8" s="258" t="s">
        <v>4</v>
      </c>
      <c r="B8" s="126" t="s">
        <v>207</v>
      </c>
      <c r="C8" s="146"/>
      <c r="D8" s="146"/>
      <c r="E8" s="146">
        <v>882</v>
      </c>
      <c r="F8" s="146"/>
      <c r="G8" s="146">
        <v>513</v>
      </c>
      <c r="H8" s="147"/>
      <c r="I8" s="146"/>
      <c r="J8" s="146"/>
      <c r="K8" s="148">
        <f t="shared" si="0"/>
        <v>1395</v>
      </c>
      <c r="L8" s="305">
        <v>1265</v>
      </c>
      <c r="M8" s="398">
        <f>IF(ISERROR(K8/L8),"",(K8/L8))</f>
        <v>1.1027667984189724</v>
      </c>
      <c r="N8" s="321"/>
      <c r="O8" s="299"/>
      <c r="P8" s="398" t="str">
        <f>IF(ISERROR(N8/O8),"",(N8/O8))</f>
        <v/>
      </c>
    </row>
    <row r="9" spans="1:16" s="235" customFormat="1" ht="12.75" customHeight="1">
      <c r="A9" s="259"/>
      <c r="B9" s="127" t="s">
        <v>209</v>
      </c>
      <c r="C9" s="143"/>
      <c r="D9" s="143"/>
      <c r="E9" s="143"/>
      <c r="F9" s="143"/>
      <c r="G9" s="143"/>
      <c r="H9" s="144"/>
      <c r="I9" s="143"/>
      <c r="J9" s="143"/>
      <c r="K9" s="145">
        <f t="shared" si="0"/>
        <v>0</v>
      </c>
      <c r="L9" s="302"/>
      <c r="M9" s="400"/>
      <c r="N9" s="322"/>
      <c r="O9" s="300"/>
      <c r="P9" s="400"/>
    </row>
    <row r="10" spans="1:16" ht="12.75" customHeight="1">
      <c r="A10" s="258" t="s">
        <v>6</v>
      </c>
      <c r="B10" s="126" t="s">
        <v>207</v>
      </c>
      <c r="C10" s="146">
        <v>1</v>
      </c>
      <c r="D10" s="146"/>
      <c r="E10" s="146">
        <v>363</v>
      </c>
      <c r="F10" s="146">
        <v>8</v>
      </c>
      <c r="G10" s="146">
        <v>52</v>
      </c>
      <c r="H10" s="147"/>
      <c r="I10" s="146">
        <v>4</v>
      </c>
      <c r="J10" s="146"/>
      <c r="K10" s="148">
        <f t="shared" si="0"/>
        <v>428</v>
      </c>
      <c r="L10" s="305">
        <v>443</v>
      </c>
      <c r="M10" s="398">
        <f>IF(ISERROR(K10/L10),"",(K10/L10))</f>
        <v>0.96613995485327309</v>
      </c>
      <c r="N10" s="321"/>
      <c r="O10" s="299"/>
      <c r="P10" s="398" t="str">
        <f>IF(ISERROR(N10/O10),"",(N10/O10))</f>
        <v/>
      </c>
    </row>
    <row r="11" spans="1:16" s="235" customFormat="1" ht="12.75" customHeight="1">
      <c r="A11" s="259"/>
      <c r="B11" s="127" t="s">
        <v>209</v>
      </c>
      <c r="C11" s="143"/>
      <c r="D11" s="143"/>
      <c r="E11" s="143"/>
      <c r="F11" s="143"/>
      <c r="G11" s="143"/>
      <c r="H11" s="144"/>
      <c r="I11" s="143"/>
      <c r="J11" s="143"/>
      <c r="K11" s="145">
        <f t="shared" si="0"/>
        <v>0</v>
      </c>
      <c r="L11" s="302"/>
      <c r="M11" s="400"/>
      <c r="N11" s="322"/>
      <c r="O11" s="300"/>
      <c r="P11" s="400"/>
    </row>
    <row r="12" spans="1:16" ht="12.75" customHeight="1">
      <c r="A12" s="258" t="s">
        <v>215</v>
      </c>
      <c r="B12" s="126" t="s">
        <v>207</v>
      </c>
      <c r="C12" s="146"/>
      <c r="D12" s="146"/>
      <c r="E12" s="146">
        <v>297</v>
      </c>
      <c r="F12" s="146"/>
      <c r="G12" s="146">
        <v>42</v>
      </c>
      <c r="H12" s="147"/>
      <c r="I12" s="146"/>
      <c r="J12" s="146">
        <v>1</v>
      </c>
      <c r="K12" s="148">
        <f t="shared" si="0"/>
        <v>340</v>
      </c>
      <c r="L12" s="305">
        <v>133</v>
      </c>
      <c r="M12" s="398">
        <f>IF(ISERROR(K12/L12),"",(K12/L12))</f>
        <v>2.5563909774436091</v>
      </c>
      <c r="N12" s="321"/>
      <c r="O12" s="299"/>
      <c r="P12" s="398" t="str">
        <f>IF(ISERROR(N12/O12),"",(N12/O12))</f>
        <v/>
      </c>
    </row>
    <row r="13" spans="1:16" s="235" customFormat="1" ht="12.75" customHeight="1">
      <c r="A13" s="259"/>
      <c r="B13" s="127" t="s">
        <v>209</v>
      </c>
      <c r="C13" s="143"/>
      <c r="D13" s="143"/>
      <c r="E13" s="143"/>
      <c r="F13" s="143"/>
      <c r="G13" s="143"/>
      <c r="H13" s="144"/>
      <c r="I13" s="143"/>
      <c r="J13" s="143"/>
      <c r="K13" s="145">
        <f t="shared" si="0"/>
        <v>0</v>
      </c>
      <c r="L13" s="302"/>
      <c r="M13" s="400"/>
      <c r="N13" s="322"/>
      <c r="O13" s="300"/>
      <c r="P13" s="400"/>
    </row>
    <row r="14" spans="1:16" ht="12.75" customHeight="1">
      <c r="A14" s="258" t="s">
        <v>218</v>
      </c>
      <c r="B14" s="126" t="s">
        <v>207</v>
      </c>
      <c r="C14" s="146">
        <v>9</v>
      </c>
      <c r="D14" s="146">
        <v>3</v>
      </c>
      <c r="E14" s="146">
        <v>562</v>
      </c>
      <c r="F14" s="146">
        <v>134</v>
      </c>
      <c r="G14" s="146">
        <v>208</v>
      </c>
      <c r="H14" s="147"/>
      <c r="I14" s="146">
        <v>22</v>
      </c>
      <c r="J14" s="146"/>
      <c r="K14" s="148">
        <f t="shared" si="0"/>
        <v>938</v>
      </c>
      <c r="L14" s="305">
        <v>1141</v>
      </c>
      <c r="M14" s="398">
        <f>IF(ISERROR(K14/L14),"",(K14/L14))</f>
        <v>0.82208588957055218</v>
      </c>
      <c r="N14" s="321"/>
      <c r="O14" s="299"/>
      <c r="P14" s="398" t="str">
        <f>IF(ISERROR(N14/O14),"",(N14/O14))</f>
        <v/>
      </c>
    </row>
    <row r="15" spans="1:16" s="235" customFormat="1" ht="12.75" customHeight="1">
      <c r="A15" s="259"/>
      <c r="B15" s="127" t="s">
        <v>209</v>
      </c>
      <c r="C15" s="143"/>
      <c r="D15" s="143">
        <v>2</v>
      </c>
      <c r="E15" s="143"/>
      <c r="F15" s="143"/>
      <c r="G15" s="143"/>
      <c r="H15" s="144"/>
      <c r="I15" s="143">
        <v>1</v>
      </c>
      <c r="J15" s="143"/>
      <c r="K15" s="145">
        <f t="shared" si="0"/>
        <v>3</v>
      </c>
      <c r="L15" s="302"/>
      <c r="M15" s="400"/>
      <c r="N15" s="322"/>
      <c r="O15" s="300"/>
      <c r="P15" s="400"/>
    </row>
    <row r="16" spans="1:16" ht="12.75" customHeight="1">
      <c r="A16" s="258" t="s">
        <v>319</v>
      </c>
      <c r="B16" s="126" t="s">
        <v>207</v>
      </c>
      <c r="C16" s="146"/>
      <c r="D16" s="146"/>
      <c r="E16" s="146">
        <v>292</v>
      </c>
      <c r="F16" s="146"/>
      <c r="G16" s="146">
        <v>35</v>
      </c>
      <c r="H16" s="147"/>
      <c r="I16" s="146"/>
      <c r="J16" s="146"/>
      <c r="K16" s="148">
        <f t="shared" si="0"/>
        <v>327</v>
      </c>
      <c r="L16" s="305">
        <v>439</v>
      </c>
      <c r="M16" s="398">
        <f>IF(ISERROR(K16/L16),"",(K16/L16))</f>
        <v>0.74487471526195903</v>
      </c>
      <c r="N16" s="321"/>
      <c r="O16" s="299"/>
      <c r="P16" s="398" t="str">
        <f>IF(ISERROR(N16/O16),"",(N16/O16))</f>
        <v/>
      </c>
    </row>
    <row r="17" spans="1:16" s="235" customFormat="1" ht="12.75" customHeight="1">
      <c r="A17" s="259"/>
      <c r="B17" s="127" t="s">
        <v>209</v>
      </c>
      <c r="C17" s="143"/>
      <c r="D17" s="143"/>
      <c r="E17" s="143"/>
      <c r="F17" s="143"/>
      <c r="G17" s="143"/>
      <c r="H17" s="144"/>
      <c r="I17" s="143"/>
      <c r="J17" s="143"/>
      <c r="K17" s="145">
        <f t="shared" si="0"/>
        <v>0</v>
      </c>
      <c r="L17" s="302"/>
      <c r="M17" s="400"/>
      <c r="N17" s="322"/>
      <c r="O17" s="300"/>
      <c r="P17" s="400"/>
    </row>
    <row r="18" spans="1:16" ht="12.75" customHeight="1">
      <c r="A18" s="258" t="s">
        <v>10</v>
      </c>
      <c r="B18" s="126" t="s">
        <v>207</v>
      </c>
      <c r="C18" s="146"/>
      <c r="D18" s="146"/>
      <c r="E18" s="146">
        <v>11</v>
      </c>
      <c r="F18" s="146"/>
      <c r="G18" s="146">
        <v>417</v>
      </c>
      <c r="H18" s="147"/>
      <c r="I18" s="146">
        <v>11</v>
      </c>
      <c r="J18" s="146"/>
      <c r="K18" s="148">
        <f t="shared" si="0"/>
        <v>439</v>
      </c>
      <c r="L18" s="305">
        <v>580</v>
      </c>
      <c r="M18" s="398">
        <f>IF(ISERROR(K18/L18),"",(K18/L18))</f>
        <v>0.75689655172413794</v>
      </c>
      <c r="N18" s="321"/>
      <c r="O18" s="299"/>
      <c r="P18" s="398" t="str">
        <f>IF(ISERROR(N18/O18),"",(N18/O18))</f>
        <v/>
      </c>
    </row>
    <row r="19" spans="1:16" s="235" customFormat="1" ht="12.75" customHeight="1">
      <c r="A19" s="259"/>
      <c r="B19" s="127" t="s">
        <v>209</v>
      </c>
      <c r="C19" s="143"/>
      <c r="D19" s="143"/>
      <c r="E19" s="143"/>
      <c r="F19" s="143"/>
      <c r="G19" s="143"/>
      <c r="H19" s="144"/>
      <c r="I19" s="143"/>
      <c r="J19" s="143"/>
      <c r="K19" s="145">
        <f t="shared" si="0"/>
        <v>0</v>
      </c>
      <c r="L19" s="302"/>
      <c r="M19" s="400"/>
      <c r="N19" s="322"/>
      <c r="O19" s="300"/>
      <c r="P19" s="400"/>
    </row>
    <row r="20" spans="1:16" ht="12.75" customHeight="1">
      <c r="A20" s="260" t="s">
        <v>11</v>
      </c>
      <c r="B20" s="126" t="s">
        <v>207</v>
      </c>
      <c r="C20" s="149">
        <v>16</v>
      </c>
      <c r="D20" s="149">
        <v>4</v>
      </c>
      <c r="E20" s="149">
        <v>2973</v>
      </c>
      <c r="F20" s="149">
        <v>469</v>
      </c>
      <c r="G20" s="149">
        <v>1635</v>
      </c>
      <c r="H20" s="150"/>
      <c r="I20" s="149">
        <v>33</v>
      </c>
      <c r="J20" s="149"/>
      <c r="K20" s="151">
        <f t="shared" si="0"/>
        <v>5130</v>
      </c>
      <c r="L20" s="305">
        <v>5362</v>
      </c>
      <c r="M20" s="398">
        <f>IF(ISERROR(K20/L20),"",(K20/L20))</f>
        <v>0.95673256247668781</v>
      </c>
      <c r="N20" s="321"/>
      <c r="O20" s="299"/>
      <c r="P20" s="398" t="str">
        <f>IF(ISERROR(N20/O20),"",(N20/O20))</f>
        <v/>
      </c>
    </row>
    <row r="21" spans="1:16" s="235" customFormat="1" ht="12.75" customHeight="1">
      <c r="A21" s="261"/>
      <c r="B21" s="128" t="s">
        <v>209</v>
      </c>
      <c r="C21" s="152">
        <v>9</v>
      </c>
      <c r="D21" s="152">
        <v>1</v>
      </c>
      <c r="E21" s="152">
        <v>7</v>
      </c>
      <c r="F21" s="152">
        <v>1</v>
      </c>
      <c r="G21" s="152">
        <v>45</v>
      </c>
      <c r="H21" s="153"/>
      <c r="I21" s="152"/>
      <c r="J21" s="152"/>
      <c r="K21" s="154">
        <f t="shared" si="0"/>
        <v>63</v>
      </c>
      <c r="L21" s="360"/>
      <c r="M21" s="401"/>
      <c r="N21" s="362"/>
      <c r="O21" s="363"/>
      <c r="P21" s="401"/>
    </row>
    <row r="22" spans="1:16" ht="12.75" customHeight="1">
      <c r="A22" s="262" t="s">
        <v>18</v>
      </c>
      <c r="B22" s="125" t="s">
        <v>207</v>
      </c>
      <c r="C22" s="146">
        <v>63</v>
      </c>
      <c r="D22" s="146">
        <v>14</v>
      </c>
      <c r="E22" s="146"/>
      <c r="F22" s="146">
        <v>5</v>
      </c>
      <c r="G22" s="146"/>
      <c r="H22" s="147"/>
      <c r="I22" s="146">
        <v>39</v>
      </c>
      <c r="J22" s="146"/>
      <c r="K22" s="148">
        <f t="shared" si="0"/>
        <v>121</v>
      </c>
      <c r="L22" s="301">
        <v>207</v>
      </c>
      <c r="M22" s="399">
        <f>IF(ISERROR(K22/L22),"",(K22/L22))</f>
        <v>0.58454106280193241</v>
      </c>
      <c r="N22" s="349"/>
      <c r="O22" s="306"/>
      <c r="P22" s="402" t="str">
        <f>IF(ISERROR(N22/O22),"",(N22/O22))</f>
        <v/>
      </c>
    </row>
    <row r="23" spans="1:16" s="235" customFormat="1" ht="12.75" customHeight="1">
      <c r="A23" s="259"/>
      <c r="B23" s="127" t="s">
        <v>209</v>
      </c>
      <c r="C23" s="143">
        <v>30</v>
      </c>
      <c r="D23" s="143">
        <v>14</v>
      </c>
      <c r="E23" s="143"/>
      <c r="F23" s="143">
        <v>1</v>
      </c>
      <c r="G23" s="143"/>
      <c r="H23" s="144"/>
      <c r="I23" s="143">
        <v>8</v>
      </c>
      <c r="J23" s="143"/>
      <c r="K23" s="145">
        <f t="shared" si="0"/>
        <v>53</v>
      </c>
      <c r="L23" s="302"/>
      <c r="M23" s="400"/>
      <c r="N23" s="322"/>
      <c r="O23" s="300"/>
      <c r="P23" s="400"/>
    </row>
    <row r="24" spans="1:16" ht="12.75" customHeight="1">
      <c r="A24" s="258" t="s">
        <v>5</v>
      </c>
      <c r="B24" s="126" t="s">
        <v>207</v>
      </c>
      <c r="C24" s="146">
        <v>138</v>
      </c>
      <c r="D24" s="146">
        <v>13</v>
      </c>
      <c r="E24" s="146"/>
      <c r="F24" s="146">
        <v>42</v>
      </c>
      <c r="G24" s="146"/>
      <c r="H24" s="147"/>
      <c r="I24" s="146">
        <v>100</v>
      </c>
      <c r="J24" s="146"/>
      <c r="K24" s="148">
        <f t="shared" si="0"/>
        <v>293</v>
      </c>
      <c r="L24" s="305">
        <v>271</v>
      </c>
      <c r="M24" s="398">
        <f>IF(ISERROR(K24/L24),"",(K24/L24))</f>
        <v>1.0811808118081181</v>
      </c>
      <c r="N24" s="321"/>
      <c r="O24" s="299"/>
      <c r="P24" s="398" t="str">
        <f>IF(ISERROR(N24/O24),"",(N24/O24))</f>
        <v/>
      </c>
    </row>
    <row r="25" spans="1:16" s="235" customFormat="1" ht="12.75" customHeight="1">
      <c r="A25" s="259"/>
      <c r="B25" s="127" t="s">
        <v>209</v>
      </c>
      <c r="C25" s="143">
        <v>82</v>
      </c>
      <c r="D25" s="143">
        <v>13</v>
      </c>
      <c r="E25" s="143"/>
      <c r="F25" s="143">
        <v>2</v>
      </c>
      <c r="G25" s="143"/>
      <c r="H25" s="144"/>
      <c r="I25" s="143">
        <v>58</v>
      </c>
      <c r="J25" s="143"/>
      <c r="K25" s="145">
        <f t="shared" si="0"/>
        <v>155</v>
      </c>
      <c r="L25" s="302"/>
      <c r="M25" s="400"/>
      <c r="N25" s="322"/>
      <c r="O25" s="300"/>
      <c r="P25" s="400"/>
    </row>
    <row r="26" spans="1:16" ht="12.75" customHeight="1">
      <c r="A26" s="260" t="s">
        <v>8</v>
      </c>
      <c r="B26" s="126" t="s">
        <v>207</v>
      </c>
      <c r="C26" s="157">
        <v>101</v>
      </c>
      <c r="D26" s="157">
        <v>1</v>
      </c>
      <c r="E26" s="157"/>
      <c r="F26" s="157">
        <v>39</v>
      </c>
      <c r="G26" s="157"/>
      <c r="H26" s="157"/>
      <c r="I26" s="157">
        <v>19</v>
      </c>
      <c r="J26" s="158"/>
      <c r="K26" s="159">
        <f t="shared" si="0"/>
        <v>160</v>
      </c>
      <c r="L26" s="305">
        <v>106</v>
      </c>
      <c r="M26" s="398">
        <f>IF(ISERROR(K26/L26),"",(K26/L26))</f>
        <v>1.5094339622641511</v>
      </c>
      <c r="N26" s="299"/>
      <c r="O26" s="299"/>
      <c r="P26" s="398" t="str">
        <f>IF(ISERROR(N26/O26),"",(N26/O26))</f>
        <v/>
      </c>
    </row>
    <row r="27" spans="1:16" ht="12.75" customHeight="1">
      <c r="A27" s="257"/>
      <c r="B27" s="127" t="s">
        <v>209</v>
      </c>
      <c r="C27" s="160">
        <v>41</v>
      </c>
      <c r="D27" s="160"/>
      <c r="E27" s="160"/>
      <c r="F27" s="160"/>
      <c r="G27" s="160"/>
      <c r="H27" s="161"/>
      <c r="I27" s="160">
        <v>4</v>
      </c>
      <c r="J27" s="160"/>
      <c r="K27" s="162">
        <f t="shared" si="0"/>
        <v>45</v>
      </c>
      <c r="L27" s="302"/>
      <c r="M27" s="400"/>
      <c r="N27" s="300"/>
      <c r="O27" s="300"/>
      <c r="P27" s="400"/>
    </row>
    <row r="28" spans="1:16" ht="12.75" customHeight="1">
      <c r="A28" s="260" t="s">
        <v>321</v>
      </c>
      <c r="B28" s="126" t="s">
        <v>207</v>
      </c>
      <c r="C28" s="149">
        <v>35</v>
      </c>
      <c r="D28" s="149"/>
      <c r="E28" s="149"/>
      <c r="F28" s="149"/>
      <c r="G28" s="149"/>
      <c r="H28" s="150"/>
      <c r="I28" s="149">
        <v>6</v>
      </c>
      <c r="J28" s="149"/>
      <c r="K28" s="151">
        <f t="shared" si="0"/>
        <v>41</v>
      </c>
      <c r="L28" s="305">
        <v>43</v>
      </c>
      <c r="M28" s="398">
        <f>IF(ISERROR(K28/L28),"",(K28/L28))</f>
        <v>0.95348837209302328</v>
      </c>
      <c r="N28" s="321"/>
      <c r="O28" s="299"/>
      <c r="P28" s="398" t="str">
        <f>IF(ISERROR(N28/O28),"",(N28/O28))</f>
        <v/>
      </c>
    </row>
    <row r="29" spans="1:16" s="235" customFormat="1" ht="12.75" customHeight="1">
      <c r="A29" s="257"/>
      <c r="B29" s="127" t="s">
        <v>209</v>
      </c>
      <c r="C29" s="143">
        <v>30</v>
      </c>
      <c r="D29" s="143"/>
      <c r="E29" s="143"/>
      <c r="F29" s="143"/>
      <c r="G29" s="143"/>
      <c r="H29" s="144"/>
      <c r="I29" s="143">
        <v>3</v>
      </c>
      <c r="J29" s="143"/>
      <c r="K29" s="145">
        <f t="shared" si="0"/>
        <v>33</v>
      </c>
      <c r="L29" s="302"/>
      <c r="M29" s="400"/>
      <c r="N29" s="322"/>
      <c r="O29" s="300"/>
      <c r="P29" s="400"/>
    </row>
    <row r="30" spans="1:16" ht="12.75" customHeight="1">
      <c r="A30" s="263" t="s">
        <v>220</v>
      </c>
      <c r="B30" s="126" t="s">
        <v>207</v>
      </c>
      <c r="C30" s="146">
        <v>24</v>
      </c>
      <c r="D30" s="146">
        <v>4</v>
      </c>
      <c r="E30" s="146"/>
      <c r="F30" s="146"/>
      <c r="G30" s="146">
        <v>1</v>
      </c>
      <c r="H30" s="147"/>
      <c r="I30" s="146">
        <v>8</v>
      </c>
      <c r="J30" s="146">
        <v>11</v>
      </c>
      <c r="K30" s="148">
        <f t="shared" si="0"/>
        <v>48</v>
      </c>
      <c r="L30" s="305">
        <v>67</v>
      </c>
      <c r="M30" s="398">
        <f>IF(ISERROR(K30/L30),"",(K30/L30))</f>
        <v>0.71641791044776115</v>
      </c>
      <c r="N30" s="321"/>
      <c r="O30" s="299"/>
      <c r="P30" s="398" t="str">
        <f>IF(ISERROR(N30/O30),"",(N30/O30))</f>
        <v/>
      </c>
    </row>
    <row r="31" spans="1:16" s="235" customFormat="1" ht="12.75" customHeight="1">
      <c r="A31" s="263"/>
      <c r="B31" s="127" t="s">
        <v>209</v>
      </c>
      <c r="C31" s="143">
        <v>11</v>
      </c>
      <c r="D31" s="143">
        <v>4</v>
      </c>
      <c r="E31" s="143"/>
      <c r="F31" s="143"/>
      <c r="G31" s="143"/>
      <c r="H31" s="144"/>
      <c r="I31" s="143">
        <v>2</v>
      </c>
      <c r="J31" s="143"/>
      <c r="K31" s="145">
        <f t="shared" si="0"/>
        <v>17</v>
      </c>
      <c r="L31" s="302"/>
      <c r="M31" s="400"/>
      <c r="N31" s="322"/>
      <c r="O31" s="300"/>
      <c r="P31" s="400"/>
    </row>
    <row r="32" spans="1:16" ht="12.75" customHeight="1">
      <c r="A32" s="243" t="s">
        <v>13</v>
      </c>
      <c r="B32" s="125" t="s">
        <v>207</v>
      </c>
      <c r="C32" s="146">
        <v>11</v>
      </c>
      <c r="D32" s="146">
        <v>5</v>
      </c>
      <c r="E32" s="146">
        <v>875</v>
      </c>
      <c r="F32" s="146">
        <v>46</v>
      </c>
      <c r="G32" s="146">
        <v>150</v>
      </c>
      <c r="H32" s="147"/>
      <c r="I32" s="146">
        <v>3</v>
      </c>
      <c r="J32" s="146"/>
      <c r="K32" s="148">
        <f t="shared" si="0"/>
        <v>1090</v>
      </c>
      <c r="L32" s="305">
        <v>1012</v>
      </c>
      <c r="M32" s="398">
        <f>IF(ISERROR(K32/L32),"",(K32/L32))</f>
        <v>1.0770750988142292</v>
      </c>
      <c r="N32" s="321"/>
      <c r="O32" s="299"/>
      <c r="P32" s="398" t="str">
        <f>IF(ISERROR(N32/O32),"",(N32/O32))</f>
        <v/>
      </c>
    </row>
    <row r="33" spans="1:16" s="235" customFormat="1" ht="12.75" customHeight="1" thickBot="1">
      <c r="A33" s="268" t="s">
        <v>221</v>
      </c>
      <c r="B33" s="125" t="s">
        <v>209</v>
      </c>
      <c r="C33" s="160">
        <v>4</v>
      </c>
      <c r="D33" s="160">
        <v>5</v>
      </c>
      <c r="E33" s="160">
        <v>1</v>
      </c>
      <c r="F33" s="160"/>
      <c r="G33" s="160"/>
      <c r="H33" s="161"/>
      <c r="I33" s="160"/>
      <c r="J33" s="160"/>
      <c r="K33" s="162">
        <f t="shared" si="0"/>
        <v>10</v>
      </c>
      <c r="L33" s="301"/>
      <c r="M33" s="399"/>
      <c r="N33" s="349"/>
      <c r="O33" s="357"/>
      <c r="P33" s="397"/>
    </row>
    <row r="34" spans="1:16" ht="12.75" customHeight="1">
      <c r="A34" s="350" t="s">
        <v>222</v>
      </c>
      <c r="B34" s="129" t="s">
        <v>207</v>
      </c>
      <c r="C34" s="163">
        <f>C6+C8+C10+C12+C14+C16+C18+C20+C22+C24+C26+C28+C30+C32</f>
        <v>398</v>
      </c>
      <c r="D34" s="163">
        <f t="shared" ref="D34:K35" si="1">D6+D8+D10+D12+D14+D16+D18+D20+D22+D24+D26+D28+D30+D32</f>
        <v>44</v>
      </c>
      <c r="E34" s="163">
        <f t="shared" si="1"/>
        <v>6255</v>
      </c>
      <c r="F34" s="163">
        <f t="shared" si="1"/>
        <v>744</v>
      </c>
      <c r="G34" s="163">
        <f t="shared" si="1"/>
        <v>3162</v>
      </c>
      <c r="H34" s="163">
        <f t="shared" si="1"/>
        <v>0</v>
      </c>
      <c r="I34" s="163">
        <f t="shared" si="1"/>
        <v>245</v>
      </c>
      <c r="J34" s="163">
        <f t="shared" si="1"/>
        <v>12</v>
      </c>
      <c r="K34" s="164">
        <f t="shared" si="1"/>
        <v>10860</v>
      </c>
      <c r="L34" s="347">
        <f>SUM(L6:L33)</f>
        <v>11207</v>
      </c>
      <c r="M34" s="396">
        <f>IF(ISERROR(K34/L34),"",(K34/L34))</f>
        <v>0.9690372088873026</v>
      </c>
      <c r="N34" s="354">
        <f>SUM(N6:N33)</f>
        <v>0</v>
      </c>
      <c r="O34" s="356">
        <f>SUM(O6:O33)</f>
        <v>0</v>
      </c>
      <c r="P34" s="394" t="str">
        <f>IF(ISERROR(N34/O34),"",(N34/O34))</f>
        <v/>
      </c>
    </row>
    <row r="35" spans="1:16" ht="12.75" customHeight="1" thickBot="1">
      <c r="A35" s="351"/>
      <c r="B35" s="130" t="s">
        <v>209</v>
      </c>
      <c r="C35" s="165">
        <f>C7+C9+C11+C13+C15+C17+C19+C21+C23+C25+C27+C29+C31+C33</f>
        <v>207</v>
      </c>
      <c r="D35" s="165">
        <f>D7+D9+D11+D13+D15+D17+D19+D21+D23+D25+D27+D29+D31+D33</f>
        <v>39</v>
      </c>
      <c r="E35" s="165">
        <f>E7+E9+E11+E13+E15+E17+E19+E21+E23+E25+E27+E29+E31+E33</f>
        <v>8</v>
      </c>
      <c r="F35" s="165">
        <f>F7+F9+F11+F13+F15+F17+F19+F21+F23+F25+F27+F29+F31+F33</f>
        <v>4</v>
      </c>
      <c r="G35" s="165">
        <f>G7+G9+G11+G13+G15+G17+G19+G21+G23+G25+G27+G29+G31+G33</f>
        <v>45</v>
      </c>
      <c r="H35" s="165">
        <f t="shared" si="1"/>
        <v>0</v>
      </c>
      <c r="I35" s="165">
        <f>I7+I9+I11+I13+I15+I17+I19+I21+I23+I25+I27+I29+I31+I33</f>
        <v>76</v>
      </c>
      <c r="J35" s="165">
        <f>J7+J9+J11+J13+J15+J17+J19+J21+J23+J25+J27+J29+J31+J33</f>
        <v>0</v>
      </c>
      <c r="K35" s="166">
        <f>K7+K9+K11+K13+K15+K17+K19+K21+K23+K25+K27+K29+K31+K33</f>
        <v>379</v>
      </c>
      <c r="L35" s="348"/>
      <c r="M35" s="397"/>
      <c r="N35" s="355"/>
      <c r="O35" s="357"/>
      <c r="P35" s="395"/>
    </row>
    <row r="36" spans="1:16" ht="12.75" customHeight="1">
      <c r="A36" s="337" t="s">
        <v>223</v>
      </c>
      <c r="B36" s="338"/>
      <c r="C36" s="155">
        <v>436</v>
      </c>
      <c r="D36" s="155">
        <v>26</v>
      </c>
      <c r="E36" s="155">
        <v>6817</v>
      </c>
      <c r="F36" s="155">
        <v>535</v>
      </c>
      <c r="G36" s="155">
        <v>3142</v>
      </c>
      <c r="H36" s="167"/>
      <c r="I36" s="155">
        <v>242</v>
      </c>
      <c r="J36" s="155">
        <v>9</v>
      </c>
      <c r="K36" s="168">
        <f>SUM(C36:J36)</f>
        <v>11207</v>
      </c>
      <c r="L36" s="169"/>
      <c r="M36" s="266"/>
      <c r="N36" s="171"/>
      <c r="O36" s="172"/>
      <c r="P36" s="173"/>
    </row>
    <row r="37" spans="1:16" ht="12.75" customHeight="1">
      <c r="A37" s="339" t="s">
        <v>224</v>
      </c>
      <c r="B37" s="340"/>
      <c r="C37" s="251">
        <f t="shared" ref="C37:K37" si="2">IF(ISERROR(C34/C36),"",(C34/C36))</f>
        <v>0.91284403669724767</v>
      </c>
      <c r="D37" s="251">
        <f t="shared" si="2"/>
        <v>1.6923076923076923</v>
      </c>
      <c r="E37" s="251">
        <f t="shared" si="2"/>
        <v>0.91755904356755169</v>
      </c>
      <c r="F37" s="251">
        <f t="shared" si="2"/>
        <v>1.3906542056074767</v>
      </c>
      <c r="G37" s="251">
        <f t="shared" si="2"/>
        <v>1.0063653723742838</v>
      </c>
      <c r="H37" s="251" t="str">
        <f t="shared" si="2"/>
        <v/>
      </c>
      <c r="I37" s="251">
        <f t="shared" si="2"/>
        <v>1.0123966942148761</v>
      </c>
      <c r="J37" s="251">
        <f t="shared" si="2"/>
        <v>1.3333333333333333</v>
      </c>
      <c r="K37" s="252">
        <f t="shared" si="2"/>
        <v>0.9690372088873026</v>
      </c>
      <c r="L37" s="174"/>
      <c r="M37" s="267"/>
      <c r="N37" s="176"/>
      <c r="O37" s="177"/>
      <c r="P37" s="174"/>
    </row>
    <row r="38" spans="1:16" ht="12.75" customHeight="1">
      <c r="A38" s="343" t="s">
        <v>225</v>
      </c>
      <c r="B38" s="344"/>
      <c r="C38" s="142">
        <v>479</v>
      </c>
      <c r="D38" s="142">
        <v>46</v>
      </c>
      <c r="E38" s="142">
        <v>5691</v>
      </c>
      <c r="F38" s="142">
        <v>699</v>
      </c>
      <c r="G38" s="142">
        <v>2713</v>
      </c>
      <c r="H38" s="178">
        <v>0</v>
      </c>
      <c r="I38" s="142">
        <v>318</v>
      </c>
      <c r="J38" s="142">
        <v>10</v>
      </c>
      <c r="K38" s="179">
        <f>SUM(C38:J38)</f>
        <v>9956</v>
      </c>
      <c r="L38" s="180"/>
      <c r="M38" s="181"/>
      <c r="N38" s="182"/>
      <c r="O38" s="183"/>
      <c r="P38" s="184"/>
    </row>
    <row r="39" spans="1:16" ht="12.75" customHeight="1">
      <c r="A39" s="339" t="s">
        <v>226</v>
      </c>
      <c r="B39" s="340"/>
      <c r="C39" s="251">
        <f t="shared" ref="C39:K39" si="3">IF(ISERROR(C34/C38),"",(C34/C38))</f>
        <v>0.83089770354906056</v>
      </c>
      <c r="D39" s="251">
        <f t="shared" si="3"/>
        <v>0.95652173913043481</v>
      </c>
      <c r="E39" s="251">
        <f t="shared" si="3"/>
        <v>1.0991038481813389</v>
      </c>
      <c r="F39" s="251">
        <f t="shared" si="3"/>
        <v>1.0643776824034334</v>
      </c>
      <c r="G39" s="251">
        <f t="shared" si="3"/>
        <v>1.1654994471065241</v>
      </c>
      <c r="H39" s="251" t="str">
        <f t="shared" si="3"/>
        <v/>
      </c>
      <c r="I39" s="251">
        <f t="shared" si="3"/>
        <v>0.77044025157232709</v>
      </c>
      <c r="J39" s="251">
        <f t="shared" si="3"/>
        <v>1.2</v>
      </c>
      <c r="K39" s="252">
        <f t="shared" si="3"/>
        <v>1.090799517878666</v>
      </c>
      <c r="L39" s="185"/>
      <c r="M39" s="175"/>
      <c r="N39" s="186"/>
      <c r="O39" s="177"/>
      <c r="P39" s="174"/>
    </row>
    <row r="40" spans="1:16" ht="12.75" customHeight="1">
      <c r="A40" s="343" t="s">
        <v>227</v>
      </c>
      <c r="B40" s="344"/>
      <c r="C40" s="187">
        <v>398</v>
      </c>
      <c r="D40" s="142">
        <v>44</v>
      </c>
      <c r="E40" s="142">
        <v>6255</v>
      </c>
      <c r="F40" s="142">
        <v>744</v>
      </c>
      <c r="G40" s="142">
        <v>3162</v>
      </c>
      <c r="H40" s="178">
        <v>0</v>
      </c>
      <c r="I40" s="142">
        <v>245</v>
      </c>
      <c r="J40" s="142">
        <v>12</v>
      </c>
      <c r="K40" s="179">
        <f>SUM(C40:J40)</f>
        <v>10860</v>
      </c>
      <c r="L40" s="188"/>
      <c r="M40" s="181"/>
      <c r="N40" s="182"/>
      <c r="O40" s="183"/>
      <c r="P40" s="184"/>
    </row>
    <row r="41" spans="1:16" ht="12.75" customHeight="1">
      <c r="A41" s="337" t="s">
        <v>228</v>
      </c>
      <c r="B41" s="338"/>
      <c r="C41" s="155">
        <v>436</v>
      </c>
      <c r="D41" s="155">
        <v>26</v>
      </c>
      <c r="E41" s="155">
        <v>6817</v>
      </c>
      <c r="F41" s="155">
        <v>535</v>
      </c>
      <c r="G41" s="155">
        <v>3142</v>
      </c>
      <c r="H41" s="167"/>
      <c r="I41" s="155">
        <v>242</v>
      </c>
      <c r="J41" s="155">
        <v>9</v>
      </c>
      <c r="K41" s="189">
        <f>SUM(C41:J41)</f>
        <v>11207</v>
      </c>
      <c r="L41" s="190"/>
      <c r="M41" s="170"/>
      <c r="N41" s="171"/>
      <c r="O41" s="191"/>
      <c r="P41" s="173"/>
    </row>
    <row r="42" spans="1:16" ht="12.75" customHeight="1">
      <c r="A42" s="335" t="s">
        <v>229</v>
      </c>
      <c r="B42" s="336"/>
      <c r="C42" s="253">
        <f t="shared" ref="C42:K42" si="4">IF(ISERROR(C40/C41),"",(C40/C41))</f>
        <v>0.91284403669724767</v>
      </c>
      <c r="D42" s="253">
        <f t="shared" si="4"/>
        <v>1.6923076923076923</v>
      </c>
      <c r="E42" s="253">
        <f t="shared" si="4"/>
        <v>0.91755904356755169</v>
      </c>
      <c r="F42" s="253">
        <f t="shared" si="4"/>
        <v>1.3906542056074767</v>
      </c>
      <c r="G42" s="253">
        <f t="shared" si="4"/>
        <v>1.0063653723742838</v>
      </c>
      <c r="H42" s="253" t="str">
        <f t="shared" si="4"/>
        <v/>
      </c>
      <c r="I42" s="253">
        <f t="shared" si="4"/>
        <v>1.0123966942148761</v>
      </c>
      <c r="J42" s="253">
        <f t="shared" si="4"/>
        <v>1.3333333333333333</v>
      </c>
      <c r="K42" s="254">
        <f t="shared" si="4"/>
        <v>0.9690372088873026</v>
      </c>
      <c r="L42" s="185"/>
      <c r="M42" s="177"/>
      <c r="N42" s="186"/>
      <c r="O42" s="177"/>
      <c r="P42" s="174"/>
    </row>
    <row r="43" spans="1:16" ht="21.75" customHeight="1">
      <c r="A43" s="131"/>
      <c r="B43" s="131"/>
      <c r="C43" s="132" t="s">
        <v>502</v>
      </c>
      <c r="D43" s="112"/>
      <c r="E43" s="112"/>
      <c r="F43" s="112"/>
      <c r="G43" s="112"/>
      <c r="H43" s="112"/>
      <c r="I43" s="112"/>
      <c r="J43" s="112"/>
      <c r="K43" s="318" t="s">
        <v>451</v>
      </c>
      <c r="L43" s="318"/>
      <c r="M43" s="318"/>
      <c r="N43" s="318"/>
      <c r="O43" s="318"/>
      <c r="P43" s="318"/>
    </row>
    <row r="44" spans="1:16">
      <c r="A44" s="112"/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</row>
    <row r="45" spans="1:16">
      <c r="A45" s="112"/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</row>
  </sheetData>
  <sheetProtection selectLockedCells="1" selectUnlockedCells="1"/>
  <mergeCells count="95">
    <mergeCell ref="A1:P1"/>
    <mergeCell ref="C4:C5"/>
    <mergeCell ref="D4:D5"/>
    <mergeCell ref="E4:E5"/>
    <mergeCell ref="F4:F5"/>
    <mergeCell ref="G4:G5"/>
    <mergeCell ref="I4:I5"/>
    <mergeCell ref="J4:J5"/>
    <mergeCell ref="K4:K5"/>
    <mergeCell ref="L4:M4"/>
    <mergeCell ref="N4:P4"/>
    <mergeCell ref="L6:L7"/>
    <mergeCell ref="M6:M7"/>
    <mergeCell ref="N6:N7"/>
    <mergeCell ref="O6:O7"/>
    <mergeCell ref="P6:P7"/>
    <mergeCell ref="L10:L11"/>
    <mergeCell ref="M10:M11"/>
    <mergeCell ref="N10:N11"/>
    <mergeCell ref="O10:O11"/>
    <mergeCell ref="P10:P11"/>
    <mergeCell ref="L8:L9"/>
    <mergeCell ref="M8:M9"/>
    <mergeCell ref="N8:N9"/>
    <mergeCell ref="O8:O9"/>
    <mergeCell ref="P8:P9"/>
    <mergeCell ref="L14:L15"/>
    <mergeCell ref="M14:M15"/>
    <mergeCell ref="N14:N15"/>
    <mergeCell ref="O14:O15"/>
    <mergeCell ref="P14:P15"/>
    <mergeCell ref="L12:L13"/>
    <mergeCell ref="M12:M13"/>
    <mergeCell ref="N12:N13"/>
    <mergeCell ref="O12:O13"/>
    <mergeCell ref="P12:P13"/>
    <mergeCell ref="L18:L19"/>
    <mergeCell ref="M18:M19"/>
    <mergeCell ref="N18:N19"/>
    <mergeCell ref="O18:O19"/>
    <mergeCell ref="P18:P19"/>
    <mergeCell ref="L16:L17"/>
    <mergeCell ref="M16:M17"/>
    <mergeCell ref="N16:N17"/>
    <mergeCell ref="O16:O17"/>
    <mergeCell ref="P16:P17"/>
    <mergeCell ref="L22:L23"/>
    <mergeCell ref="M22:M23"/>
    <mergeCell ref="N22:N23"/>
    <mergeCell ref="O22:O23"/>
    <mergeCell ref="P22:P23"/>
    <mergeCell ref="L20:L21"/>
    <mergeCell ref="M20:M21"/>
    <mergeCell ref="N20:N21"/>
    <mergeCell ref="O20:O21"/>
    <mergeCell ref="P20:P21"/>
    <mergeCell ref="L26:L27"/>
    <mergeCell ref="M26:M27"/>
    <mergeCell ref="N26:N27"/>
    <mergeCell ref="O26:O27"/>
    <mergeCell ref="P26:P27"/>
    <mergeCell ref="L24:L25"/>
    <mergeCell ref="M24:M25"/>
    <mergeCell ref="N24:N25"/>
    <mergeCell ref="O24:O25"/>
    <mergeCell ref="P24:P25"/>
    <mergeCell ref="L30:L31"/>
    <mergeCell ref="M30:M31"/>
    <mergeCell ref="N30:N31"/>
    <mergeCell ref="O30:O31"/>
    <mergeCell ref="P30:P31"/>
    <mergeCell ref="L28:L29"/>
    <mergeCell ref="M28:M29"/>
    <mergeCell ref="N28:N29"/>
    <mergeCell ref="O28:O29"/>
    <mergeCell ref="P28:P29"/>
    <mergeCell ref="L32:L33"/>
    <mergeCell ref="M32:M33"/>
    <mergeCell ref="N32:N33"/>
    <mergeCell ref="O32:O33"/>
    <mergeCell ref="P32:P33"/>
    <mergeCell ref="A41:B41"/>
    <mergeCell ref="A42:B42"/>
    <mergeCell ref="K43:P43"/>
    <mergeCell ref="P34:P35"/>
    <mergeCell ref="A36:B36"/>
    <mergeCell ref="A37:B37"/>
    <mergeCell ref="A38:B38"/>
    <mergeCell ref="A39:B39"/>
    <mergeCell ref="A40:B40"/>
    <mergeCell ref="A34:A35"/>
    <mergeCell ref="L34:L35"/>
    <mergeCell ref="M34:M35"/>
    <mergeCell ref="N34:N35"/>
    <mergeCell ref="O34:O35"/>
  </mergeCells>
  <phoneticPr fontId="3"/>
  <conditionalFormatting sqref="B6:K33">
    <cfRule type="expression" dxfId="0" priority="1" stopIfTrue="1">
      <formula>MOD(ROW(),2)=1</formula>
    </cfRule>
  </conditionalFormatting>
  <dataValidations count="1">
    <dataValidation type="list" allowBlank="1" showInputMessage="1" showErrorMessage="1" sqref="P3" xr:uid="{33995229-49B1-4401-B9F5-168B1301FF8A}">
      <formula1>月</formula1>
    </dataValidation>
  </dataValidations>
  <printOptions horizontalCentered="1"/>
  <pageMargins left="0.2" right="0.19685039370078741" top="0.44" bottom="0.21" header="0.23622047244094491" footer="0.21"/>
  <pageSetup paperSize="9"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F219"/>
  <sheetViews>
    <sheetView workbookViewId="0">
      <pane xSplit="1" ySplit="2" topLeftCell="B126" activePane="bottomRight" state="frozen"/>
      <selection pane="topRight" activeCell="B1" sqref="B1"/>
      <selection pane="bottomLeft" activeCell="A3" sqref="A3"/>
      <selection pane="bottomRight" activeCell="G14" sqref="G14"/>
    </sheetView>
  </sheetViews>
  <sheetFormatPr defaultRowHeight="13.5"/>
  <cols>
    <col min="1" max="1" width="6" bestFit="1" customWidth="1"/>
    <col min="2" max="2" width="11.125" customWidth="1"/>
  </cols>
  <sheetData>
    <row r="2" spans="1:4">
      <c r="A2" t="s">
        <v>313</v>
      </c>
      <c r="B2" t="s">
        <v>15</v>
      </c>
      <c r="C2" t="s">
        <v>16</v>
      </c>
      <c r="D2" t="s">
        <v>312</v>
      </c>
    </row>
    <row r="3" spans="1:4" ht="14.25">
      <c r="A3">
        <f t="shared" ref="A3:A34" si="0">RANK(C3,$C$3:$C$154,0)</f>
        <v>1</v>
      </c>
      <c r="B3" s="2" t="s">
        <v>182</v>
      </c>
      <c r="C3" s="7">
        <v>655</v>
      </c>
      <c r="D3">
        <f t="shared" ref="D3:D34" si="1">COUNTIF($B$3:$B$212,B3)</f>
        <v>1</v>
      </c>
    </row>
    <row r="4" spans="1:4" ht="14.25">
      <c r="A4">
        <f t="shared" si="0"/>
        <v>2</v>
      </c>
      <c r="B4" s="18" t="s">
        <v>300</v>
      </c>
      <c r="C4" s="17">
        <v>464</v>
      </c>
      <c r="D4">
        <f t="shared" si="1"/>
        <v>1</v>
      </c>
    </row>
    <row r="5" spans="1:4" ht="14.25">
      <c r="A5">
        <f t="shared" si="0"/>
        <v>3</v>
      </c>
      <c r="B5" s="9" t="s">
        <v>287</v>
      </c>
      <c r="C5" s="7">
        <v>432</v>
      </c>
      <c r="D5">
        <f t="shared" si="1"/>
        <v>1</v>
      </c>
    </row>
    <row r="6" spans="1:4" ht="14.25">
      <c r="A6">
        <f t="shared" si="0"/>
        <v>4</v>
      </c>
      <c r="B6" s="21" t="s">
        <v>306</v>
      </c>
      <c r="C6" s="7">
        <v>377</v>
      </c>
      <c r="D6">
        <f t="shared" si="1"/>
        <v>1</v>
      </c>
    </row>
    <row r="7" spans="1:4" ht="14.25">
      <c r="A7">
        <f t="shared" si="0"/>
        <v>5</v>
      </c>
      <c r="B7" s="18" t="s">
        <v>109</v>
      </c>
      <c r="C7" s="7">
        <v>349</v>
      </c>
      <c r="D7">
        <f t="shared" si="1"/>
        <v>2</v>
      </c>
    </row>
    <row r="8" spans="1:4" ht="14.25">
      <c r="A8">
        <f t="shared" si="0"/>
        <v>6</v>
      </c>
      <c r="B8" s="25" t="s">
        <v>251</v>
      </c>
      <c r="C8" s="24">
        <v>325</v>
      </c>
      <c r="D8">
        <f t="shared" si="1"/>
        <v>1</v>
      </c>
    </row>
    <row r="9" spans="1:4" ht="14.25">
      <c r="A9">
        <f t="shared" si="0"/>
        <v>7</v>
      </c>
      <c r="B9" s="18" t="s">
        <v>248</v>
      </c>
      <c r="C9" s="7">
        <v>289</v>
      </c>
      <c r="D9">
        <f t="shared" si="1"/>
        <v>1</v>
      </c>
    </row>
    <row r="10" spans="1:4" ht="14.25">
      <c r="A10">
        <f t="shared" si="0"/>
        <v>8</v>
      </c>
      <c r="B10" s="19" t="s">
        <v>249</v>
      </c>
      <c r="C10" s="7">
        <v>269</v>
      </c>
      <c r="D10">
        <f t="shared" si="1"/>
        <v>1</v>
      </c>
    </row>
    <row r="11" spans="1:4" ht="14.25">
      <c r="A11">
        <f t="shared" si="0"/>
        <v>9</v>
      </c>
      <c r="B11" s="6" t="s">
        <v>247</v>
      </c>
      <c r="C11" s="7">
        <v>217</v>
      </c>
      <c r="D11">
        <f t="shared" si="1"/>
        <v>1</v>
      </c>
    </row>
    <row r="12" spans="1:4" ht="14.25">
      <c r="A12">
        <f t="shared" si="0"/>
        <v>10</v>
      </c>
      <c r="B12" s="6" t="s">
        <v>28</v>
      </c>
      <c r="C12" s="7">
        <v>210</v>
      </c>
      <c r="D12">
        <f t="shared" si="1"/>
        <v>2</v>
      </c>
    </row>
    <row r="13" spans="1:4" ht="14.25">
      <c r="A13">
        <f t="shared" si="0"/>
        <v>11</v>
      </c>
      <c r="B13" s="6" t="s">
        <v>83</v>
      </c>
      <c r="C13" s="7">
        <v>175</v>
      </c>
      <c r="D13">
        <f t="shared" si="1"/>
        <v>2</v>
      </c>
    </row>
    <row r="14" spans="1:4" ht="14.25">
      <c r="A14">
        <f t="shared" si="0"/>
        <v>12</v>
      </c>
      <c r="B14" s="22" t="s">
        <v>100</v>
      </c>
      <c r="C14" s="7">
        <v>171</v>
      </c>
      <c r="D14">
        <f t="shared" si="1"/>
        <v>1</v>
      </c>
    </row>
    <row r="15" spans="1:4" ht="14.25">
      <c r="A15" s="29">
        <f t="shared" si="0"/>
        <v>13</v>
      </c>
      <c r="B15" s="30" t="s">
        <v>109</v>
      </c>
      <c r="C15" s="31">
        <v>166</v>
      </c>
      <c r="D15" s="29">
        <f t="shared" si="1"/>
        <v>2</v>
      </c>
    </row>
    <row r="16" spans="1:4" ht="14.25">
      <c r="A16">
        <f t="shared" si="0"/>
        <v>14</v>
      </c>
      <c r="B16" s="18" t="s">
        <v>258</v>
      </c>
      <c r="C16" s="7">
        <v>161</v>
      </c>
      <c r="D16">
        <f t="shared" si="1"/>
        <v>1</v>
      </c>
    </row>
    <row r="17" spans="1:6" ht="14.25">
      <c r="A17">
        <f t="shared" si="0"/>
        <v>15</v>
      </c>
      <c r="B17" s="18" t="s">
        <v>148</v>
      </c>
      <c r="C17" s="7">
        <v>152</v>
      </c>
      <c r="D17">
        <f t="shared" si="1"/>
        <v>1</v>
      </c>
    </row>
    <row r="18" spans="1:6" ht="14.25">
      <c r="A18">
        <f t="shared" si="0"/>
        <v>16</v>
      </c>
      <c r="B18" s="6" t="s">
        <v>167</v>
      </c>
      <c r="C18" s="7">
        <v>148</v>
      </c>
      <c r="D18">
        <f t="shared" si="1"/>
        <v>1</v>
      </c>
    </row>
    <row r="19" spans="1:6" ht="14.25">
      <c r="A19">
        <f t="shared" si="0"/>
        <v>17</v>
      </c>
      <c r="B19" s="18" t="s">
        <v>301</v>
      </c>
      <c r="C19" s="7">
        <v>143</v>
      </c>
      <c r="D19">
        <f t="shared" si="1"/>
        <v>1</v>
      </c>
    </row>
    <row r="20" spans="1:6" ht="14.25">
      <c r="A20">
        <f t="shared" si="0"/>
        <v>18</v>
      </c>
      <c r="B20" s="6" t="s">
        <v>261</v>
      </c>
      <c r="C20" s="7">
        <v>139</v>
      </c>
      <c r="D20">
        <f t="shared" si="1"/>
        <v>2</v>
      </c>
    </row>
    <row r="21" spans="1:6" ht="14.25">
      <c r="A21">
        <f t="shared" si="0"/>
        <v>19</v>
      </c>
      <c r="B21" s="18" t="s">
        <v>27</v>
      </c>
      <c r="C21" s="7">
        <v>138</v>
      </c>
      <c r="D21">
        <f t="shared" si="1"/>
        <v>2</v>
      </c>
    </row>
    <row r="22" spans="1:6" ht="14.25">
      <c r="A22">
        <f t="shared" si="0"/>
        <v>20</v>
      </c>
      <c r="B22" s="6" t="s">
        <v>246</v>
      </c>
      <c r="C22" s="7">
        <v>122</v>
      </c>
      <c r="D22">
        <f t="shared" si="1"/>
        <v>1</v>
      </c>
    </row>
    <row r="23" spans="1:6" ht="14.25">
      <c r="A23">
        <f t="shared" si="0"/>
        <v>20</v>
      </c>
      <c r="B23" s="6" t="s">
        <v>76</v>
      </c>
      <c r="C23" s="7">
        <v>122</v>
      </c>
      <c r="D23">
        <f t="shared" si="1"/>
        <v>1</v>
      </c>
    </row>
    <row r="24" spans="1:6" ht="14.25">
      <c r="A24">
        <f t="shared" si="0"/>
        <v>22</v>
      </c>
      <c r="B24" s="19" t="s">
        <v>27</v>
      </c>
      <c r="C24" s="7">
        <v>107</v>
      </c>
      <c r="D24">
        <f t="shared" si="1"/>
        <v>2</v>
      </c>
    </row>
    <row r="25" spans="1:6" ht="14.25">
      <c r="A25">
        <f t="shared" si="0"/>
        <v>23</v>
      </c>
      <c r="B25" s="18" t="s">
        <v>304</v>
      </c>
      <c r="C25" s="7">
        <v>100</v>
      </c>
      <c r="D25">
        <f t="shared" si="1"/>
        <v>1</v>
      </c>
    </row>
    <row r="26" spans="1:6" ht="14.25">
      <c r="A26">
        <f t="shared" si="0"/>
        <v>24</v>
      </c>
      <c r="B26" s="18" t="s">
        <v>147</v>
      </c>
      <c r="C26" s="7">
        <v>99</v>
      </c>
      <c r="D26">
        <f t="shared" si="1"/>
        <v>1</v>
      </c>
    </row>
    <row r="27" spans="1:6" ht="14.25">
      <c r="A27">
        <f t="shared" si="0"/>
        <v>24</v>
      </c>
      <c r="B27" s="18" t="s">
        <v>92</v>
      </c>
      <c r="C27" s="7">
        <v>99</v>
      </c>
      <c r="D27">
        <f t="shared" si="1"/>
        <v>2</v>
      </c>
      <c r="E27" s="19"/>
      <c r="F27" s="24"/>
    </row>
    <row r="28" spans="1:6" ht="14.25">
      <c r="A28">
        <f t="shared" si="0"/>
        <v>26</v>
      </c>
      <c r="B28" s="6" t="s">
        <v>77</v>
      </c>
      <c r="C28" s="7">
        <v>94</v>
      </c>
      <c r="D28">
        <f t="shared" si="1"/>
        <v>1</v>
      </c>
    </row>
    <row r="29" spans="1:6" ht="14.25">
      <c r="A29">
        <f t="shared" si="0"/>
        <v>26</v>
      </c>
      <c r="B29" s="6" t="s">
        <v>115</v>
      </c>
      <c r="C29" s="7">
        <v>94</v>
      </c>
      <c r="D29">
        <f t="shared" si="1"/>
        <v>1</v>
      </c>
    </row>
    <row r="30" spans="1:6" ht="14.25">
      <c r="A30">
        <f t="shared" si="0"/>
        <v>28</v>
      </c>
      <c r="B30" s="20" t="s">
        <v>154</v>
      </c>
      <c r="C30" s="7">
        <v>88</v>
      </c>
      <c r="D30">
        <f t="shared" si="1"/>
        <v>1</v>
      </c>
      <c r="E30">
        <v>80</v>
      </c>
    </row>
    <row r="31" spans="1:6" ht="14.25">
      <c r="A31">
        <f t="shared" si="0"/>
        <v>29</v>
      </c>
      <c r="B31" s="18" t="s">
        <v>237</v>
      </c>
      <c r="C31" s="7">
        <v>81</v>
      </c>
      <c r="D31">
        <f t="shared" si="1"/>
        <v>1</v>
      </c>
      <c r="E31">
        <v>131</v>
      </c>
    </row>
    <row r="32" spans="1:6" ht="14.25">
      <c r="A32">
        <f t="shared" si="0"/>
        <v>30</v>
      </c>
      <c r="B32" s="6" t="s">
        <v>245</v>
      </c>
      <c r="C32" s="7">
        <v>79</v>
      </c>
      <c r="D32">
        <f t="shared" si="1"/>
        <v>1</v>
      </c>
    </row>
    <row r="33" spans="1:4" ht="14.25">
      <c r="A33">
        <f t="shared" si="0"/>
        <v>31</v>
      </c>
      <c r="B33" s="6" t="s">
        <v>240</v>
      </c>
      <c r="C33" s="7">
        <v>76</v>
      </c>
      <c r="D33">
        <f t="shared" si="1"/>
        <v>1</v>
      </c>
    </row>
    <row r="34" spans="1:4" ht="14.25">
      <c r="A34">
        <f t="shared" si="0"/>
        <v>32</v>
      </c>
      <c r="B34" s="18" t="s">
        <v>114</v>
      </c>
      <c r="C34" s="7">
        <v>72</v>
      </c>
      <c r="D34">
        <f t="shared" si="1"/>
        <v>3</v>
      </c>
    </row>
    <row r="35" spans="1:4" ht="14.25">
      <c r="A35">
        <f t="shared" ref="A35:A66" si="2">RANK(C35,$C$3:$C$154,0)</f>
        <v>33</v>
      </c>
      <c r="B35" s="18" t="s">
        <v>117</v>
      </c>
      <c r="C35" s="7">
        <v>58</v>
      </c>
      <c r="D35">
        <f t="shared" ref="D35:D66" si="3">COUNTIF($B$3:$B$212,B35)</f>
        <v>1</v>
      </c>
    </row>
    <row r="36" spans="1:4" ht="14.25">
      <c r="A36">
        <f t="shared" si="2"/>
        <v>34</v>
      </c>
      <c r="B36" s="18" t="s">
        <v>250</v>
      </c>
      <c r="C36" s="7">
        <v>52</v>
      </c>
      <c r="D36">
        <f t="shared" si="3"/>
        <v>1</v>
      </c>
    </row>
    <row r="37" spans="1:4" ht="14.25">
      <c r="A37">
        <f t="shared" si="2"/>
        <v>35</v>
      </c>
      <c r="B37" s="18" t="s">
        <v>239</v>
      </c>
      <c r="C37" s="7">
        <v>51</v>
      </c>
      <c r="D37">
        <f t="shared" si="3"/>
        <v>1</v>
      </c>
    </row>
    <row r="38" spans="1:4" ht="14.25">
      <c r="A38">
        <f t="shared" si="2"/>
        <v>36</v>
      </c>
      <c r="B38" s="9" t="s">
        <v>82</v>
      </c>
      <c r="C38" s="7">
        <v>46</v>
      </c>
      <c r="D38">
        <f t="shared" si="3"/>
        <v>2</v>
      </c>
    </row>
    <row r="39" spans="1:4" ht="14.25">
      <c r="A39">
        <f t="shared" si="2"/>
        <v>36</v>
      </c>
      <c r="B39" s="2" t="s">
        <v>269</v>
      </c>
      <c r="C39" s="7">
        <v>46</v>
      </c>
      <c r="D39">
        <f t="shared" si="3"/>
        <v>1</v>
      </c>
    </row>
    <row r="40" spans="1:4" ht="14.25">
      <c r="A40">
        <f t="shared" si="2"/>
        <v>36</v>
      </c>
      <c r="B40" s="18" t="s">
        <v>23</v>
      </c>
      <c r="C40" s="7">
        <v>46</v>
      </c>
      <c r="D40">
        <f t="shared" si="3"/>
        <v>1</v>
      </c>
    </row>
    <row r="41" spans="1:4" ht="14.25">
      <c r="A41">
        <f t="shared" si="2"/>
        <v>39</v>
      </c>
      <c r="B41" s="20" t="s">
        <v>119</v>
      </c>
      <c r="C41" s="7">
        <v>42</v>
      </c>
      <c r="D41">
        <f t="shared" si="3"/>
        <v>3</v>
      </c>
    </row>
    <row r="42" spans="1:4" ht="14.25">
      <c r="A42">
        <f t="shared" si="2"/>
        <v>40</v>
      </c>
      <c r="B42" s="18" t="s">
        <v>294</v>
      </c>
      <c r="C42" s="7">
        <v>41</v>
      </c>
      <c r="D42">
        <f t="shared" si="3"/>
        <v>1</v>
      </c>
    </row>
    <row r="43" spans="1:4" ht="14.25">
      <c r="A43">
        <f t="shared" si="2"/>
        <v>41</v>
      </c>
      <c r="B43" s="18" t="s">
        <v>280</v>
      </c>
      <c r="C43" s="7">
        <v>40</v>
      </c>
      <c r="D43">
        <f t="shared" si="3"/>
        <v>1</v>
      </c>
    </row>
    <row r="44" spans="1:4" ht="14.25">
      <c r="A44">
        <f t="shared" si="2"/>
        <v>42</v>
      </c>
      <c r="B44" s="18" t="s">
        <v>181</v>
      </c>
      <c r="C44" s="7">
        <v>38</v>
      </c>
      <c r="D44">
        <f t="shared" si="3"/>
        <v>1</v>
      </c>
    </row>
    <row r="45" spans="1:4" ht="14.25">
      <c r="A45">
        <f t="shared" si="2"/>
        <v>43</v>
      </c>
      <c r="B45" s="6" t="s">
        <v>263</v>
      </c>
      <c r="C45" s="7">
        <v>36</v>
      </c>
      <c r="D45">
        <f t="shared" si="3"/>
        <v>1</v>
      </c>
    </row>
    <row r="46" spans="1:4" ht="14.25">
      <c r="A46">
        <f t="shared" si="2"/>
        <v>44</v>
      </c>
      <c r="B46" s="18" t="s">
        <v>92</v>
      </c>
      <c r="C46" s="7">
        <v>35</v>
      </c>
      <c r="D46">
        <f t="shared" si="3"/>
        <v>2</v>
      </c>
    </row>
    <row r="47" spans="1:4" ht="14.25">
      <c r="A47">
        <f t="shared" si="2"/>
        <v>45</v>
      </c>
      <c r="B47" s="19" t="s">
        <v>242</v>
      </c>
      <c r="C47" s="7">
        <v>32</v>
      </c>
      <c r="D47">
        <f t="shared" si="3"/>
        <v>2</v>
      </c>
    </row>
    <row r="48" spans="1:4" ht="14.25">
      <c r="A48">
        <f t="shared" si="2"/>
        <v>46</v>
      </c>
      <c r="B48" s="18" t="s">
        <v>295</v>
      </c>
      <c r="C48" s="16">
        <v>31</v>
      </c>
      <c r="D48">
        <f t="shared" si="3"/>
        <v>1</v>
      </c>
    </row>
    <row r="49" spans="1:5" ht="14.25">
      <c r="A49">
        <f t="shared" si="2"/>
        <v>47</v>
      </c>
      <c r="B49" s="2" t="s">
        <v>183</v>
      </c>
      <c r="C49" s="7">
        <v>29</v>
      </c>
      <c r="D49">
        <f t="shared" si="3"/>
        <v>1</v>
      </c>
    </row>
    <row r="50" spans="1:5" ht="14.25">
      <c r="A50">
        <f t="shared" si="2"/>
        <v>48</v>
      </c>
      <c r="B50" s="25" t="s">
        <v>164</v>
      </c>
      <c r="C50" s="24">
        <v>28</v>
      </c>
      <c r="D50">
        <f t="shared" si="3"/>
        <v>1</v>
      </c>
    </row>
    <row r="51" spans="1:5" ht="14.25">
      <c r="A51">
        <f t="shared" si="2"/>
        <v>48</v>
      </c>
      <c r="B51" s="19" t="s">
        <v>244</v>
      </c>
      <c r="C51" s="7">
        <v>28</v>
      </c>
      <c r="D51">
        <f t="shared" si="3"/>
        <v>1</v>
      </c>
    </row>
    <row r="52" spans="1:5" ht="14.25">
      <c r="A52">
        <f t="shared" si="2"/>
        <v>48</v>
      </c>
      <c r="B52" s="14" t="s">
        <v>30</v>
      </c>
      <c r="C52" s="7">
        <v>28</v>
      </c>
      <c r="D52">
        <f t="shared" si="3"/>
        <v>3</v>
      </c>
    </row>
    <row r="53" spans="1:5" ht="14.25">
      <c r="A53">
        <f t="shared" si="2"/>
        <v>51</v>
      </c>
      <c r="B53" s="21" t="s">
        <v>28</v>
      </c>
      <c r="C53" s="7">
        <v>27</v>
      </c>
      <c r="D53">
        <f t="shared" si="3"/>
        <v>2</v>
      </c>
    </row>
    <row r="54" spans="1:5" ht="14.25">
      <c r="A54">
        <f t="shared" si="2"/>
        <v>52</v>
      </c>
      <c r="B54" s="18" t="s">
        <v>291</v>
      </c>
      <c r="C54" s="7">
        <v>26</v>
      </c>
      <c r="D54">
        <f t="shared" si="3"/>
        <v>1</v>
      </c>
    </row>
    <row r="55" spans="1:5" ht="14.25">
      <c r="A55">
        <f t="shared" si="2"/>
        <v>52</v>
      </c>
      <c r="B55" s="9" t="s">
        <v>35</v>
      </c>
      <c r="C55" s="7">
        <v>26</v>
      </c>
      <c r="D55">
        <f t="shared" si="3"/>
        <v>1</v>
      </c>
    </row>
    <row r="56" spans="1:5" ht="14.25">
      <c r="A56">
        <f t="shared" si="2"/>
        <v>54</v>
      </c>
      <c r="B56" s="9" t="s">
        <v>286</v>
      </c>
      <c r="C56" s="7">
        <v>25</v>
      </c>
      <c r="D56">
        <f t="shared" si="3"/>
        <v>1</v>
      </c>
    </row>
    <row r="57" spans="1:5" ht="14.25">
      <c r="A57">
        <f t="shared" si="2"/>
        <v>55</v>
      </c>
      <c r="B57" s="18" t="s">
        <v>299</v>
      </c>
      <c r="C57" s="7">
        <v>24</v>
      </c>
      <c r="D57">
        <f t="shared" si="3"/>
        <v>1</v>
      </c>
    </row>
    <row r="58" spans="1:5" ht="14.25">
      <c r="A58">
        <f t="shared" si="2"/>
        <v>56</v>
      </c>
      <c r="B58" s="21" t="s">
        <v>314</v>
      </c>
      <c r="C58" s="7">
        <v>22</v>
      </c>
      <c r="D58">
        <f t="shared" si="3"/>
        <v>1</v>
      </c>
      <c r="E58">
        <v>0</v>
      </c>
    </row>
    <row r="59" spans="1:5" ht="14.25">
      <c r="A59">
        <f t="shared" si="2"/>
        <v>56</v>
      </c>
      <c r="B59" s="9" t="s">
        <v>174</v>
      </c>
      <c r="C59" s="7">
        <v>22</v>
      </c>
      <c r="D59">
        <f t="shared" si="3"/>
        <v>2</v>
      </c>
    </row>
    <row r="60" spans="1:5" ht="14.25">
      <c r="A60">
        <f t="shared" si="2"/>
        <v>58</v>
      </c>
      <c r="B60" s="18" t="s">
        <v>82</v>
      </c>
      <c r="C60" s="7">
        <v>19</v>
      </c>
      <c r="D60">
        <f t="shared" si="3"/>
        <v>2</v>
      </c>
    </row>
    <row r="61" spans="1:5" ht="14.25">
      <c r="A61">
        <f t="shared" si="2"/>
        <v>59</v>
      </c>
      <c r="B61" s="14" t="s">
        <v>178</v>
      </c>
      <c r="C61" s="7">
        <v>18</v>
      </c>
      <c r="D61">
        <f t="shared" si="3"/>
        <v>1</v>
      </c>
    </row>
    <row r="62" spans="1:5" ht="14.25">
      <c r="A62">
        <f t="shared" si="2"/>
        <v>59</v>
      </c>
      <c r="B62" s="23" t="s">
        <v>308</v>
      </c>
      <c r="C62" s="7">
        <v>18</v>
      </c>
      <c r="D62">
        <f t="shared" si="3"/>
        <v>1</v>
      </c>
    </row>
    <row r="63" spans="1:5" ht="14.25">
      <c r="A63">
        <f t="shared" si="2"/>
        <v>61</v>
      </c>
      <c r="B63" s="18" t="s">
        <v>150</v>
      </c>
      <c r="C63" s="7">
        <v>17</v>
      </c>
      <c r="D63">
        <f t="shared" si="3"/>
        <v>1</v>
      </c>
    </row>
    <row r="64" spans="1:5" ht="14.25">
      <c r="A64">
        <f t="shared" si="2"/>
        <v>62</v>
      </c>
      <c r="B64" s="18" t="s">
        <v>241</v>
      </c>
      <c r="C64" s="7">
        <v>16</v>
      </c>
      <c r="D64">
        <f t="shared" si="3"/>
        <v>1</v>
      </c>
      <c r="E64">
        <v>43</v>
      </c>
    </row>
    <row r="65" spans="1:4" ht="14.25">
      <c r="A65">
        <f t="shared" si="2"/>
        <v>62</v>
      </c>
      <c r="B65" s="18" t="s">
        <v>297</v>
      </c>
      <c r="C65" s="7">
        <v>16</v>
      </c>
      <c r="D65">
        <f t="shared" si="3"/>
        <v>1</v>
      </c>
    </row>
    <row r="66" spans="1:4" ht="14.25">
      <c r="A66">
        <f t="shared" si="2"/>
        <v>62</v>
      </c>
      <c r="B66" s="20" t="s">
        <v>155</v>
      </c>
      <c r="C66" s="7">
        <v>16</v>
      </c>
      <c r="D66">
        <f t="shared" si="3"/>
        <v>1</v>
      </c>
    </row>
    <row r="67" spans="1:4" ht="14.25">
      <c r="A67">
        <f t="shared" ref="A67:A98" si="4">RANK(C67,$C$3:$C$154,0)</f>
        <v>62</v>
      </c>
      <c r="B67" s="6" t="s">
        <v>257</v>
      </c>
      <c r="C67" s="7">
        <v>16</v>
      </c>
      <c r="D67">
        <f t="shared" ref="D67:D98" si="5">COUNTIF($B$3:$B$212,B67)</f>
        <v>1</v>
      </c>
    </row>
    <row r="68" spans="1:4" ht="14.25">
      <c r="A68">
        <f t="shared" si="4"/>
        <v>66</v>
      </c>
      <c r="B68" s="20" t="s">
        <v>156</v>
      </c>
      <c r="C68" s="7">
        <v>15</v>
      </c>
      <c r="D68">
        <f t="shared" si="5"/>
        <v>1</v>
      </c>
    </row>
    <row r="69" spans="1:4" ht="14.25">
      <c r="A69">
        <f t="shared" si="4"/>
        <v>67</v>
      </c>
      <c r="B69" s="18" t="s">
        <v>111</v>
      </c>
      <c r="C69" s="7">
        <v>13</v>
      </c>
      <c r="D69">
        <f t="shared" si="5"/>
        <v>3</v>
      </c>
    </row>
    <row r="70" spans="1:4" ht="14.25">
      <c r="A70">
        <f t="shared" si="4"/>
        <v>67</v>
      </c>
      <c r="B70" s="18" t="s">
        <v>311</v>
      </c>
      <c r="C70" s="7">
        <v>13</v>
      </c>
      <c r="D70">
        <f t="shared" si="5"/>
        <v>1</v>
      </c>
    </row>
    <row r="71" spans="1:4" ht="14.25">
      <c r="A71">
        <f t="shared" si="4"/>
        <v>67</v>
      </c>
      <c r="B71" s="20" t="s">
        <v>174</v>
      </c>
      <c r="C71" s="7">
        <v>13</v>
      </c>
      <c r="D71">
        <f t="shared" si="5"/>
        <v>2</v>
      </c>
    </row>
    <row r="72" spans="1:4" ht="14.25">
      <c r="A72">
        <f t="shared" si="4"/>
        <v>70</v>
      </c>
      <c r="B72" s="9" t="s">
        <v>284</v>
      </c>
      <c r="C72" s="7">
        <v>11</v>
      </c>
      <c r="D72">
        <f t="shared" si="5"/>
        <v>1</v>
      </c>
    </row>
    <row r="73" spans="1:4" ht="14.25">
      <c r="A73">
        <f t="shared" si="4"/>
        <v>71</v>
      </c>
      <c r="B73" s="18" t="s">
        <v>177</v>
      </c>
      <c r="C73" s="7">
        <v>10</v>
      </c>
      <c r="D73">
        <f t="shared" si="5"/>
        <v>1</v>
      </c>
    </row>
    <row r="74" spans="1:4" ht="14.25">
      <c r="A74">
        <f t="shared" si="4"/>
        <v>72</v>
      </c>
      <c r="B74" s="18" t="s">
        <v>20</v>
      </c>
      <c r="C74" s="7">
        <v>9</v>
      </c>
      <c r="D74">
        <f t="shared" si="5"/>
        <v>1</v>
      </c>
    </row>
    <row r="75" spans="1:4" ht="14.25">
      <c r="A75">
        <f t="shared" si="4"/>
        <v>72</v>
      </c>
      <c r="B75" s="18" t="s">
        <v>296</v>
      </c>
      <c r="C75" s="7">
        <v>9</v>
      </c>
      <c r="D75">
        <f t="shared" si="5"/>
        <v>1</v>
      </c>
    </row>
    <row r="76" spans="1:4" ht="14.25">
      <c r="A76">
        <f t="shared" si="4"/>
        <v>72</v>
      </c>
      <c r="B76" s="21" t="s">
        <v>307</v>
      </c>
      <c r="C76" s="7">
        <v>9</v>
      </c>
      <c r="D76">
        <f t="shared" si="5"/>
        <v>1</v>
      </c>
    </row>
    <row r="77" spans="1:4" ht="14.25">
      <c r="A77">
        <f t="shared" si="4"/>
        <v>72</v>
      </c>
      <c r="B77" s="6" t="s">
        <v>149</v>
      </c>
      <c r="C77" s="7">
        <v>9</v>
      </c>
      <c r="D77">
        <f t="shared" si="5"/>
        <v>1</v>
      </c>
    </row>
    <row r="78" spans="1:4" ht="14.25">
      <c r="A78">
        <f t="shared" si="4"/>
        <v>72</v>
      </c>
      <c r="B78" s="18" t="s">
        <v>267</v>
      </c>
      <c r="C78" s="7">
        <v>9</v>
      </c>
      <c r="D78">
        <f t="shared" si="5"/>
        <v>1</v>
      </c>
    </row>
    <row r="79" spans="1:4" ht="14.25">
      <c r="A79">
        <f t="shared" si="4"/>
        <v>77</v>
      </c>
      <c r="B79" s="18" t="s">
        <v>171</v>
      </c>
      <c r="C79" s="7">
        <v>8</v>
      </c>
      <c r="D79">
        <f t="shared" si="5"/>
        <v>2</v>
      </c>
    </row>
    <row r="80" spans="1:4" ht="14.25">
      <c r="A80">
        <f t="shared" si="4"/>
        <v>77</v>
      </c>
      <c r="B80" s="6" t="s">
        <v>80</v>
      </c>
      <c r="C80" s="7">
        <v>8</v>
      </c>
      <c r="D80">
        <f t="shared" si="5"/>
        <v>1</v>
      </c>
    </row>
    <row r="81" spans="1:4" ht="14.25">
      <c r="A81">
        <f t="shared" si="4"/>
        <v>79</v>
      </c>
      <c r="B81" s="6" t="s">
        <v>180</v>
      </c>
      <c r="C81" s="7">
        <v>7</v>
      </c>
      <c r="D81">
        <f t="shared" si="5"/>
        <v>1</v>
      </c>
    </row>
    <row r="82" spans="1:4" ht="14.25">
      <c r="A82">
        <f t="shared" si="4"/>
        <v>80</v>
      </c>
      <c r="B82" s="6" t="s">
        <v>253</v>
      </c>
      <c r="C82" s="7">
        <v>6</v>
      </c>
      <c r="D82">
        <f t="shared" si="5"/>
        <v>1</v>
      </c>
    </row>
    <row r="83" spans="1:4" ht="14.25">
      <c r="A83">
        <f t="shared" si="4"/>
        <v>80</v>
      </c>
      <c r="B83" s="9" t="s">
        <v>152</v>
      </c>
      <c r="C83" s="7">
        <v>6</v>
      </c>
      <c r="D83">
        <f t="shared" si="5"/>
        <v>1</v>
      </c>
    </row>
    <row r="84" spans="1:4" ht="14.25">
      <c r="A84">
        <f t="shared" si="4"/>
        <v>80</v>
      </c>
      <c r="B84" s="20" t="s">
        <v>268</v>
      </c>
      <c r="C84" s="7">
        <v>6</v>
      </c>
      <c r="D84">
        <f t="shared" si="5"/>
        <v>2</v>
      </c>
    </row>
    <row r="85" spans="1:4" ht="14.25">
      <c r="A85">
        <f t="shared" si="4"/>
        <v>83</v>
      </c>
      <c r="B85" s="18" t="s">
        <v>262</v>
      </c>
      <c r="C85" s="7">
        <v>5</v>
      </c>
      <c r="D85">
        <f t="shared" si="5"/>
        <v>1</v>
      </c>
    </row>
    <row r="86" spans="1:4" ht="14.25">
      <c r="A86">
        <f t="shared" si="4"/>
        <v>84</v>
      </c>
      <c r="B86" s="21" t="s">
        <v>305</v>
      </c>
      <c r="C86" s="16">
        <v>4</v>
      </c>
      <c r="D86">
        <f t="shared" si="5"/>
        <v>1</v>
      </c>
    </row>
    <row r="87" spans="1:4" ht="14.25">
      <c r="A87">
        <f t="shared" si="4"/>
        <v>84</v>
      </c>
      <c r="B87" s="18" t="s">
        <v>79</v>
      </c>
      <c r="C87" s="7">
        <v>4</v>
      </c>
      <c r="D87">
        <f t="shared" si="5"/>
        <v>2</v>
      </c>
    </row>
    <row r="88" spans="1:4" ht="14.25">
      <c r="A88">
        <f t="shared" si="4"/>
        <v>86</v>
      </c>
      <c r="B88" s="18" t="s">
        <v>303</v>
      </c>
      <c r="C88" s="7">
        <v>3</v>
      </c>
      <c r="D88">
        <f t="shared" si="5"/>
        <v>1</v>
      </c>
    </row>
    <row r="89" spans="1:4" ht="14.25">
      <c r="A89">
        <f t="shared" si="4"/>
        <v>86</v>
      </c>
      <c r="B89" s="20" t="s">
        <v>256</v>
      </c>
      <c r="C89" s="7">
        <v>3</v>
      </c>
      <c r="D89">
        <f t="shared" si="5"/>
        <v>1</v>
      </c>
    </row>
    <row r="90" spans="1:4" ht="14.25">
      <c r="A90">
        <f t="shared" si="4"/>
        <v>86</v>
      </c>
      <c r="B90" s="26" t="s">
        <v>281</v>
      </c>
      <c r="C90" s="7">
        <v>3</v>
      </c>
      <c r="D90">
        <f t="shared" si="5"/>
        <v>1</v>
      </c>
    </row>
    <row r="91" spans="1:4" ht="14.25">
      <c r="A91">
        <f t="shared" si="4"/>
        <v>86</v>
      </c>
      <c r="B91" s="20" t="s">
        <v>310</v>
      </c>
      <c r="C91" s="7">
        <v>3</v>
      </c>
      <c r="D91">
        <f t="shared" si="5"/>
        <v>1</v>
      </c>
    </row>
    <row r="92" spans="1:4" ht="14.25">
      <c r="A92">
        <f t="shared" si="4"/>
        <v>86</v>
      </c>
      <c r="B92" s="20" t="s">
        <v>290</v>
      </c>
      <c r="C92" s="7">
        <v>3</v>
      </c>
      <c r="D92">
        <f t="shared" si="5"/>
        <v>1</v>
      </c>
    </row>
    <row r="93" spans="1:4" ht="14.25">
      <c r="A93">
        <f t="shared" si="4"/>
        <v>86</v>
      </c>
      <c r="B93" s="18" t="s">
        <v>25</v>
      </c>
      <c r="C93" s="7">
        <v>3</v>
      </c>
      <c r="D93">
        <f t="shared" si="5"/>
        <v>1</v>
      </c>
    </row>
    <row r="94" spans="1:4" ht="14.25">
      <c r="A94">
        <f t="shared" si="4"/>
        <v>86</v>
      </c>
      <c r="B94" s="18" t="s">
        <v>184</v>
      </c>
      <c r="C94" s="7">
        <v>3</v>
      </c>
      <c r="D94">
        <f t="shared" si="5"/>
        <v>1</v>
      </c>
    </row>
    <row r="95" spans="1:4" ht="14.25">
      <c r="A95">
        <f t="shared" si="4"/>
        <v>93</v>
      </c>
      <c r="B95" s="18" t="s">
        <v>255</v>
      </c>
      <c r="C95" s="7">
        <v>2</v>
      </c>
      <c r="D95">
        <f t="shared" si="5"/>
        <v>1</v>
      </c>
    </row>
    <row r="96" spans="1:4" ht="14.25">
      <c r="A96">
        <f t="shared" si="4"/>
        <v>93</v>
      </c>
      <c r="B96" s="18" t="s">
        <v>84</v>
      </c>
      <c r="C96" s="7">
        <v>2</v>
      </c>
      <c r="D96">
        <f t="shared" si="5"/>
        <v>1</v>
      </c>
    </row>
    <row r="97" spans="1:5" ht="14.25">
      <c r="A97">
        <f t="shared" si="4"/>
        <v>93</v>
      </c>
      <c r="B97" s="28" t="s">
        <v>264</v>
      </c>
      <c r="C97" s="7">
        <v>2</v>
      </c>
      <c r="D97">
        <f t="shared" si="5"/>
        <v>1</v>
      </c>
    </row>
    <row r="98" spans="1:5" ht="14.25">
      <c r="A98">
        <f t="shared" si="4"/>
        <v>93</v>
      </c>
      <c r="B98" s="20" t="s">
        <v>73</v>
      </c>
      <c r="C98" s="7">
        <v>2</v>
      </c>
      <c r="D98">
        <f t="shared" si="5"/>
        <v>1</v>
      </c>
    </row>
    <row r="99" spans="1:5" ht="14.25">
      <c r="A99">
        <f t="shared" ref="A99:A130" si="6">RANK(C99,$C$3:$C$154,0)</f>
        <v>93</v>
      </c>
      <c r="B99" s="14" t="s">
        <v>283</v>
      </c>
      <c r="C99" s="7">
        <v>2</v>
      </c>
      <c r="D99">
        <f t="shared" ref="D99:D130" si="7">COUNTIF($B$3:$B$212,B99)</f>
        <v>1</v>
      </c>
    </row>
    <row r="100" spans="1:5" ht="14.25">
      <c r="A100">
        <f t="shared" si="6"/>
        <v>93</v>
      </c>
      <c r="B100" s="2" t="s">
        <v>30</v>
      </c>
      <c r="C100" s="7">
        <v>2</v>
      </c>
      <c r="D100">
        <f t="shared" si="7"/>
        <v>3</v>
      </c>
    </row>
    <row r="101" spans="1:5" ht="14.25">
      <c r="A101">
        <f t="shared" si="6"/>
        <v>99</v>
      </c>
      <c r="B101" s="6" t="s">
        <v>288</v>
      </c>
      <c r="C101" s="7">
        <v>1</v>
      </c>
      <c r="D101">
        <f t="shared" si="7"/>
        <v>1</v>
      </c>
    </row>
    <row r="102" spans="1:5" ht="14.25">
      <c r="A102">
        <f t="shared" si="6"/>
        <v>99</v>
      </c>
      <c r="B102" s="6" t="s">
        <v>151</v>
      </c>
      <c r="C102" s="7">
        <v>1</v>
      </c>
      <c r="D102">
        <f t="shared" si="7"/>
        <v>1</v>
      </c>
    </row>
    <row r="103" spans="1:5" ht="14.25">
      <c r="A103">
        <f t="shared" si="6"/>
        <v>99</v>
      </c>
      <c r="B103" s="19" t="s">
        <v>260</v>
      </c>
      <c r="C103" s="7">
        <v>1</v>
      </c>
      <c r="D103">
        <f t="shared" si="7"/>
        <v>1</v>
      </c>
    </row>
    <row r="104" spans="1:5" ht="14.25">
      <c r="A104">
        <f t="shared" si="6"/>
        <v>99</v>
      </c>
      <c r="B104" s="18" t="s">
        <v>243</v>
      </c>
      <c r="C104" s="7">
        <v>1</v>
      </c>
      <c r="D104">
        <f t="shared" si="7"/>
        <v>1</v>
      </c>
    </row>
    <row r="105" spans="1:5" ht="14.25">
      <c r="A105">
        <f t="shared" si="6"/>
        <v>99</v>
      </c>
      <c r="B105" s="18" t="s">
        <v>87</v>
      </c>
      <c r="C105" s="7">
        <v>1</v>
      </c>
      <c r="D105">
        <f t="shared" si="7"/>
        <v>1</v>
      </c>
    </row>
    <row r="106" spans="1:5" ht="14.25">
      <c r="A106">
        <f t="shared" si="6"/>
        <v>99</v>
      </c>
      <c r="B106" s="18" t="s">
        <v>93</v>
      </c>
      <c r="C106" s="7">
        <v>1</v>
      </c>
      <c r="D106">
        <f t="shared" si="7"/>
        <v>1</v>
      </c>
    </row>
    <row r="107" spans="1:5" ht="14.25">
      <c r="A107">
        <f t="shared" si="6"/>
        <v>99</v>
      </c>
      <c r="B107" s="18" t="s">
        <v>293</v>
      </c>
      <c r="C107" s="7">
        <v>1</v>
      </c>
      <c r="D107">
        <f t="shared" si="7"/>
        <v>1</v>
      </c>
    </row>
    <row r="108" spans="1:5" ht="14.25">
      <c r="A108">
        <f t="shared" si="6"/>
        <v>99</v>
      </c>
      <c r="B108" s="20" t="s">
        <v>168</v>
      </c>
      <c r="C108" s="7">
        <v>1</v>
      </c>
      <c r="D108">
        <f t="shared" si="7"/>
        <v>1</v>
      </c>
    </row>
    <row r="109" spans="1:5" ht="14.25">
      <c r="A109">
        <f t="shared" si="6"/>
        <v>99</v>
      </c>
      <c r="B109" s="6" t="s">
        <v>160</v>
      </c>
      <c r="C109" s="7">
        <v>1</v>
      </c>
      <c r="D109">
        <f t="shared" si="7"/>
        <v>3</v>
      </c>
    </row>
    <row r="110" spans="1:5" ht="14.25">
      <c r="A110">
        <f t="shared" si="6"/>
        <v>99</v>
      </c>
      <c r="B110" s="6" t="s">
        <v>289</v>
      </c>
      <c r="C110" s="7">
        <v>1</v>
      </c>
      <c r="D110">
        <f t="shared" si="7"/>
        <v>1</v>
      </c>
    </row>
    <row r="111" spans="1:5" ht="14.25">
      <c r="A111" t="e">
        <f t="shared" si="6"/>
        <v>#N/A</v>
      </c>
      <c r="B111" s="18" t="s">
        <v>298</v>
      </c>
      <c r="C111" s="7"/>
      <c r="D111">
        <f t="shared" si="7"/>
        <v>1</v>
      </c>
    </row>
    <row r="112" spans="1:5" ht="14.25">
      <c r="A112" t="e">
        <f t="shared" si="6"/>
        <v>#N/A</v>
      </c>
      <c r="B112" s="6" t="s">
        <v>259</v>
      </c>
      <c r="C112" s="7"/>
      <c r="D112">
        <f t="shared" si="7"/>
        <v>1</v>
      </c>
      <c r="E112">
        <v>15</v>
      </c>
    </row>
    <row r="113" spans="1:4" ht="14.25">
      <c r="A113" t="e">
        <f t="shared" si="6"/>
        <v>#N/A</v>
      </c>
      <c r="B113" s="6" t="s">
        <v>74</v>
      </c>
      <c r="C113" s="7"/>
      <c r="D113">
        <f t="shared" si="7"/>
        <v>1</v>
      </c>
    </row>
    <row r="114" spans="1:4" ht="14.25">
      <c r="A114" t="e">
        <f t="shared" si="6"/>
        <v>#N/A</v>
      </c>
      <c r="B114" s="6" t="s">
        <v>166</v>
      </c>
      <c r="C114" s="7"/>
      <c r="D114">
        <f t="shared" si="7"/>
        <v>1</v>
      </c>
    </row>
    <row r="115" spans="1:4" ht="14.25">
      <c r="A115" t="e">
        <f t="shared" si="6"/>
        <v>#N/A</v>
      </c>
      <c r="B115" s="6" t="s">
        <v>170</v>
      </c>
      <c r="C115" s="7"/>
      <c r="D115">
        <f t="shared" si="7"/>
        <v>1</v>
      </c>
    </row>
    <row r="116" spans="1:4" ht="14.25">
      <c r="A116" t="e">
        <f t="shared" si="6"/>
        <v>#N/A</v>
      </c>
      <c r="B116" s="6" t="s">
        <v>153</v>
      </c>
      <c r="C116" s="7"/>
      <c r="D116">
        <f t="shared" si="7"/>
        <v>1</v>
      </c>
    </row>
    <row r="117" spans="1:4" ht="14.25">
      <c r="A117" t="e">
        <f t="shared" si="6"/>
        <v>#N/A</v>
      </c>
      <c r="B117" s="6" t="s">
        <v>83</v>
      </c>
      <c r="C117" s="7"/>
      <c r="D117">
        <f t="shared" si="7"/>
        <v>2</v>
      </c>
    </row>
    <row r="118" spans="1:4" ht="14.25">
      <c r="A118" t="e">
        <f t="shared" si="6"/>
        <v>#N/A</v>
      </c>
      <c r="B118" s="6" t="s">
        <v>86</v>
      </c>
      <c r="C118" s="7"/>
      <c r="D118">
        <f t="shared" si="7"/>
        <v>1</v>
      </c>
    </row>
    <row r="119" spans="1:4" ht="14.25">
      <c r="A119" t="e">
        <f t="shared" si="6"/>
        <v>#N/A</v>
      </c>
      <c r="B119" s="18" t="s">
        <v>254</v>
      </c>
      <c r="C119" s="7"/>
      <c r="D119">
        <f t="shared" si="7"/>
        <v>1</v>
      </c>
    </row>
    <row r="120" spans="1:4" ht="14.25">
      <c r="A120" t="e">
        <f t="shared" si="6"/>
        <v>#N/A</v>
      </c>
      <c r="B120" s="18" t="s">
        <v>238</v>
      </c>
      <c r="C120" s="16"/>
      <c r="D120">
        <f t="shared" si="7"/>
        <v>1</v>
      </c>
    </row>
    <row r="121" spans="1:4" ht="14.25">
      <c r="A121" t="e">
        <f t="shared" si="6"/>
        <v>#N/A</v>
      </c>
      <c r="B121" s="18" t="s">
        <v>75</v>
      </c>
      <c r="C121" s="7"/>
      <c r="D121">
        <f t="shared" si="7"/>
        <v>1</v>
      </c>
    </row>
    <row r="122" spans="1:4" ht="14.25">
      <c r="A122" t="e">
        <f t="shared" si="6"/>
        <v>#N/A</v>
      </c>
      <c r="B122" s="18" t="s">
        <v>79</v>
      </c>
      <c r="C122" s="7"/>
      <c r="D122">
        <f t="shared" si="7"/>
        <v>2</v>
      </c>
    </row>
    <row r="123" spans="1:4" ht="14.25">
      <c r="A123" t="e">
        <f t="shared" si="6"/>
        <v>#N/A</v>
      </c>
      <c r="B123" s="18" t="s">
        <v>172</v>
      </c>
      <c r="C123" s="7"/>
      <c r="D123">
        <f t="shared" si="7"/>
        <v>1</v>
      </c>
    </row>
    <row r="124" spans="1:4" ht="14.25">
      <c r="A124" t="e">
        <f t="shared" si="6"/>
        <v>#N/A</v>
      </c>
      <c r="B124" s="18" t="s">
        <v>165</v>
      </c>
      <c r="C124" s="7"/>
      <c r="D124">
        <f t="shared" si="7"/>
        <v>1</v>
      </c>
    </row>
    <row r="125" spans="1:4" ht="14.25">
      <c r="A125" t="e">
        <f t="shared" si="6"/>
        <v>#N/A</v>
      </c>
      <c r="B125" s="20" t="s">
        <v>282</v>
      </c>
      <c r="C125" s="7"/>
      <c r="D125">
        <f t="shared" si="7"/>
        <v>1</v>
      </c>
    </row>
    <row r="126" spans="1:4" ht="14.25">
      <c r="A126" t="e">
        <f t="shared" si="6"/>
        <v>#N/A</v>
      </c>
      <c r="B126" s="20" t="s">
        <v>169</v>
      </c>
      <c r="C126" s="7"/>
      <c r="D126">
        <f t="shared" si="7"/>
        <v>1</v>
      </c>
    </row>
    <row r="127" spans="1:4" ht="14.25">
      <c r="A127" t="e">
        <f t="shared" si="6"/>
        <v>#N/A</v>
      </c>
      <c r="B127" s="18" t="s">
        <v>309</v>
      </c>
      <c r="C127" s="7"/>
      <c r="D127">
        <f t="shared" si="7"/>
        <v>1</v>
      </c>
    </row>
    <row r="128" spans="1:4" ht="14.25">
      <c r="A128" t="e">
        <f t="shared" si="6"/>
        <v>#N/A</v>
      </c>
      <c r="B128" s="18" t="s">
        <v>302</v>
      </c>
      <c r="C128" s="7"/>
      <c r="D128">
        <f t="shared" si="7"/>
        <v>2</v>
      </c>
    </row>
    <row r="129" spans="1:4" ht="14.25">
      <c r="A129" t="e">
        <f t="shared" si="6"/>
        <v>#N/A</v>
      </c>
      <c r="B129" s="14" t="s">
        <v>173</v>
      </c>
      <c r="C129" s="7"/>
      <c r="D129">
        <f t="shared" si="7"/>
        <v>2</v>
      </c>
    </row>
    <row r="130" spans="1:4" ht="14.25">
      <c r="A130" t="e">
        <f t="shared" si="6"/>
        <v>#N/A</v>
      </c>
      <c r="B130" s="6" t="s">
        <v>176</v>
      </c>
      <c r="C130" s="7"/>
      <c r="D130">
        <f t="shared" si="7"/>
        <v>2</v>
      </c>
    </row>
    <row r="131" spans="1:4" ht="14.25">
      <c r="A131" t="e">
        <f t="shared" ref="A131:A162" si="8">RANK(C131,$C$3:$C$154,0)</f>
        <v>#N/A</v>
      </c>
      <c r="B131" s="20" t="s">
        <v>90</v>
      </c>
      <c r="C131" s="7"/>
      <c r="D131">
        <f t="shared" ref="D131:D162" si="9">COUNTIF($B$3:$B$212,B131)</f>
        <v>2</v>
      </c>
    </row>
    <row r="132" spans="1:4" ht="14.25">
      <c r="A132" t="e">
        <f t="shared" si="8"/>
        <v>#N/A</v>
      </c>
      <c r="B132" s="20" t="s">
        <v>21</v>
      </c>
      <c r="C132" s="7"/>
      <c r="D132">
        <f t="shared" si="9"/>
        <v>2</v>
      </c>
    </row>
    <row r="133" spans="1:4" ht="14.25">
      <c r="A133" t="e">
        <f t="shared" si="8"/>
        <v>#N/A</v>
      </c>
      <c r="B133" s="9" t="s">
        <v>114</v>
      </c>
      <c r="C133" s="7"/>
      <c r="D133">
        <f t="shared" si="9"/>
        <v>3</v>
      </c>
    </row>
    <row r="134" spans="1:4" ht="14.25">
      <c r="A134" t="e">
        <f t="shared" si="8"/>
        <v>#N/A</v>
      </c>
      <c r="B134" s="9" t="s">
        <v>98</v>
      </c>
      <c r="C134" s="7"/>
      <c r="D134">
        <f t="shared" si="9"/>
        <v>2</v>
      </c>
    </row>
    <row r="135" spans="1:4" ht="14.25">
      <c r="A135" t="e">
        <f t="shared" si="8"/>
        <v>#N/A</v>
      </c>
      <c r="B135" s="20" t="s">
        <v>32</v>
      </c>
      <c r="C135" s="7"/>
      <c r="D135">
        <f t="shared" si="9"/>
        <v>2</v>
      </c>
    </row>
    <row r="136" spans="1:4" ht="14.25">
      <c r="A136" t="e">
        <f t="shared" si="8"/>
        <v>#N/A</v>
      </c>
      <c r="B136" s="9" t="s">
        <v>158</v>
      </c>
      <c r="C136" s="7"/>
      <c r="D136">
        <f t="shared" si="9"/>
        <v>2</v>
      </c>
    </row>
    <row r="137" spans="1:4" ht="14.25">
      <c r="A137" t="e">
        <f t="shared" si="8"/>
        <v>#N/A</v>
      </c>
      <c r="B137" s="9" t="s">
        <v>103</v>
      </c>
      <c r="C137" s="7"/>
      <c r="D137">
        <f t="shared" si="9"/>
        <v>2</v>
      </c>
    </row>
    <row r="138" spans="1:4" ht="14.25">
      <c r="A138" t="e">
        <f t="shared" si="8"/>
        <v>#N/A</v>
      </c>
      <c r="B138" s="6" t="s">
        <v>179</v>
      </c>
      <c r="C138" s="16"/>
      <c r="D138">
        <f t="shared" si="9"/>
        <v>2</v>
      </c>
    </row>
    <row r="139" spans="1:4" ht="14.25">
      <c r="A139" t="e">
        <f t="shared" si="8"/>
        <v>#N/A</v>
      </c>
      <c r="B139" s="6" t="s">
        <v>119</v>
      </c>
      <c r="C139" s="7"/>
      <c r="D139">
        <f t="shared" si="9"/>
        <v>3</v>
      </c>
    </row>
    <row r="140" spans="1:4" ht="14.25">
      <c r="A140" t="e">
        <f t="shared" si="8"/>
        <v>#N/A</v>
      </c>
      <c r="B140" s="6" t="s">
        <v>265</v>
      </c>
      <c r="C140" s="7"/>
      <c r="D140">
        <f t="shared" si="9"/>
        <v>2</v>
      </c>
    </row>
    <row r="141" spans="1:4" ht="14.25">
      <c r="A141" t="e">
        <f t="shared" si="8"/>
        <v>#N/A</v>
      </c>
      <c r="B141" s="6" t="s">
        <v>266</v>
      </c>
      <c r="C141" s="7"/>
      <c r="D141">
        <f t="shared" si="9"/>
        <v>2</v>
      </c>
    </row>
    <row r="142" spans="1:4" ht="14.25">
      <c r="A142" t="e">
        <f t="shared" si="8"/>
        <v>#N/A</v>
      </c>
      <c r="B142" s="18" t="s">
        <v>159</v>
      </c>
      <c r="C142" s="7"/>
      <c r="D142">
        <f t="shared" si="9"/>
        <v>2</v>
      </c>
    </row>
    <row r="143" spans="1:4" ht="14.25">
      <c r="A143" t="e">
        <f t="shared" si="8"/>
        <v>#N/A</v>
      </c>
      <c r="B143" s="19" t="s">
        <v>161</v>
      </c>
      <c r="C143" s="7"/>
      <c r="D143">
        <f t="shared" si="9"/>
        <v>2</v>
      </c>
    </row>
    <row r="144" spans="1:4" ht="14.25">
      <c r="A144" t="e">
        <f t="shared" si="8"/>
        <v>#N/A</v>
      </c>
      <c r="B144" s="18" t="s">
        <v>111</v>
      </c>
      <c r="C144" s="7"/>
      <c r="D144">
        <f t="shared" si="9"/>
        <v>3</v>
      </c>
    </row>
    <row r="145" spans="1:5" ht="14.25">
      <c r="A145" t="e">
        <f t="shared" si="8"/>
        <v>#N/A</v>
      </c>
      <c r="B145" s="18" t="s">
        <v>160</v>
      </c>
      <c r="C145" s="7"/>
      <c r="D145">
        <f t="shared" si="9"/>
        <v>3</v>
      </c>
    </row>
    <row r="146" spans="1:5" ht="14.25">
      <c r="A146" t="e">
        <f t="shared" si="8"/>
        <v>#N/A</v>
      </c>
      <c r="B146" s="20" t="s">
        <v>252</v>
      </c>
      <c r="C146" s="7"/>
      <c r="D146">
        <f t="shared" si="9"/>
        <v>2</v>
      </c>
    </row>
    <row r="147" spans="1:5" ht="14.25">
      <c r="A147" t="e">
        <f t="shared" si="8"/>
        <v>#N/A</v>
      </c>
      <c r="B147" s="18" t="s">
        <v>113</v>
      </c>
      <c r="C147" s="7"/>
      <c r="D147">
        <f t="shared" si="9"/>
        <v>2</v>
      </c>
    </row>
    <row r="148" spans="1:5" ht="14.25">
      <c r="A148" t="e">
        <f t="shared" si="8"/>
        <v>#N/A</v>
      </c>
      <c r="B148" s="18" t="s">
        <v>34</v>
      </c>
      <c r="C148" s="7"/>
      <c r="D148">
        <f t="shared" si="9"/>
        <v>2</v>
      </c>
    </row>
    <row r="149" spans="1:5" ht="14.25">
      <c r="A149" t="e">
        <f t="shared" si="8"/>
        <v>#N/A</v>
      </c>
      <c r="B149" s="26" t="s">
        <v>116</v>
      </c>
      <c r="C149" s="7"/>
      <c r="D149">
        <f t="shared" si="9"/>
        <v>2</v>
      </c>
    </row>
    <row r="150" spans="1:5" ht="14.25">
      <c r="A150" t="e">
        <f t="shared" si="8"/>
        <v>#N/A</v>
      </c>
      <c r="B150" s="18" t="s">
        <v>118</v>
      </c>
      <c r="C150" s="7"/>
      <c r="D150">
        <f t="shared" si="9"/>
        <v>2</v>
      </c>
    </row>
    <row r="151" spans="1:5" ht="14.25">
      <c r="A151" t="e">
        <f t="shared" si="8"/>
        <v>#N/A</v>
      </c>
      <c r="B151" s="20" t="s">
        <v>68</v>
      </c>
      <c r="C151" s="7"/>
      <c r="D151">
        <f t="shared" si="9"/>
        <v>2</v>
      </c>
    </row>
    <row r="152" spans="1:5">
      <c r="A152" t="e">
        <f t="shared" si="8"/>
        <v>#N/A</v>
      </c>
      <c r="B152" s="5"/>
      <c r="C152" s="5"/>
      <c r="D152">
        <f t="shared" si="9"/>
        <v>0</v>
      </c>
    </row>
    <row r="153" spans="1:5">
      <c r="A153" t="e">
        <f t="shared" si="8"/>
        <v>#N/A</v>
      </c>
      <c r="B153" s="5"/>
      <c r="C153" s="5"/>
      <c r="D153">
        <f t="shared" si="9"/>
        <v>0</v>
      </c>
    </row>
    <row r="154" spans="1:5" ht="14.25">
      <c r="A154" t="e">
        <f t="shared" si="8"/>
        <v>#N/A</v>
      </c>
      <c r="B154" s="18" t="s">
        <v>302</v>
      </c>
      <c r="C154" s="7"/>
      <c r="D154">
        <f t="shared" si="9"/>
        <v>2</v>
      </c>
    </row>
    <row r="155" spans="1:5" ht="14.25">
      <c r="A155" t="e">
        <f t="shared" si="8"/>
        <v>#N/A</v>
      </c>
      <c r="B155" s="18" t="s">
        <v>171</v>
      </c>
      <c r="C155" s="7"/>
      <c r="D155">
        <f t="shared" si="9"/>
        <v>2</v>
      </c>
    </row>
    <row r="156" spans="1:5" ht="14.25">
      <c r="A156" t="e">
        <f t="shared" si="8"/>
        <v>#N/A</v>
      </c>
      <c r="B156" s="9" t="s">
        <v>173</v>
      </c>
      <c r="C156" s="7"/>
      <c r="D156">
        <f t="shared" si="9"/>
        <v>2</v>
      </c>
    </row>
    <row r="157" spans="1:5" ht="14.25">
      <c r="A157" t="e">
        <f t="shared" si="8"/>
        <v>#N/A</v>
      </c>
      <c r="B157" s="6" t="s">
        <v>176</v>
      </c>
      <c r="C157" s="7"/>
      <c r="D157">
        <f t="shared" si="9"/>
        <v>2</v>
      </c>
    </row>
    <row r="158" spans="1:5" ht="14.25">
      <c r="A158" t="e">
        <f t="shared" si="8"/>
        <v>#N/A</v>
      </c>
      <c r="B158" s="20" t="s">
        <v>90</v>
      </c>
      <c r="C158" s="7"/>
      <c r="D158">
        <f t="shared" si="9"/>
        <v>2</v>
      </c>
    </row>
    <row r="159" spans="1:5" ht="14.25">
      <c r="A159" t="e">
        <f t="shared" si="8"/>
        <v>#N/A</v>
      </c>
      <c r="B159" s="20" t="s">
        <v>21</v>
      </c>
      <c r="C159" s="7"/>
      <c r="D159">
        <f t="shared" si="9"/>
        <v>2</v>
      </c>
    </row>
    <row r="160" spans="1:5" ht="14.25">
      <c r="A160" t="e">
        <f t="shared" si="8"/>
        <v>#N/A</v>
      </c>
      <c r="B160" s="9" t="s">
        <v>114</v>
      </c>
      <c r="C160" s="7"/>
      <c r="D160">
        <f t="shared" si="9"/>
        <v>3</v>
      </c>
      <c r="E160">
        <v>127</v>
      </c>
    </row>
    <row r="161" spans="1:4" ht="14.25">
      <c r="A161" t="e">
        <f t="shared" si="8"/>
        <v>#N/A</v>
      </c>
      <c r="B161" s="9" t="s">
        <v>98</v>
      </c>
      <c r="C161" s="7"/>
      <c r="D161">
        <f t="shared" si="9"/>
        <v>2</v>
      </c>
    </row>
    <row r="162" spans="1:4" ht="14.25">
      <c r="A162" t="e">
        <f t="shared" si="8"/>
        <v>#N/A</v>
      </c>
      <c r="B162" s="26" t="s">
        <v>32</v>
      </c>
      <c r="C162" s="7"/>
      <c r="D162">
        <f t="shared" si="9"/>
        <v>2</v>
      </c>
    </row>
    <row r="163" spans="1:4" ht="14.25">
      <c r="A163" t="e">
        <f t="shared" ref="A163:A194" si="10">RANK(C163,$C$3:$C$154,0)</f>
        <v>#N/A</v>
      </c>
      <c r="B163" s="9" t="s">
        <v>158</v>
      </c>
      <c r="C163" s="7"/>
      <c r="D163">
        <f t="shared" ref="D163:D194" si="11">COUNTIF($B$3:$B$212,B163)</f>
        <v>2</v>
      </c>
    </row>
    <row r="164" spans="1:4" ht="14.25">
      <c r="A164" t="e">
        <f t="shared" si="10"/>
        <v>#N/A</v>
      </c>
      <c r="B164" s="9" t="s">
        <v>103</v>
      </c>
      <c r="C164" s="7"/>
      <c r="D164">
        <f t="shared" si="11"/>
        <v>2</v>
      </c>
    </row>
    <row r="165" spans="1:4" ht="14.25">
      <c r="A165" t="e">
        <f t="shared" si="10"/>
        <v>#N/A</v>
      </c>
      <c r="B165" s="6" t="s">
        <v>179</v>
      </c>
      <c r="C165" s="16"/>
      <c r="D165">
        <f t="shared" si="11"/>
        <v>2</v>
      </c>
    </row>
    <row r="166" spans="1:4" ht="14.25">
      <c r="A166" t="e">
        <f t="shared" si="10"/>
        <v>#N/A</v>
      </c>
      <c r="B166" s="6" t="s">
        <v>119</v>
      </c>
      <c r="C166" s="7"/>
      <c r="D166">
        <f t="shared" si="11"/>
        <v>3</v>
      </c>
    </row>
    <row r="167" spans="1:4" ht="14.25">
      <c r="A167" t="e">
        <f t="shared" si="10"/>
        <v>#N/A</v>
      </c>
      <c r="B167" s="6" t="s">
        <v>265</v>
      </c>
      <c r="C167" s="7"/>
      <c r="D167">
        <f t="shared" si="11"/>
        <v>2</v>
      </c>
    </row>
    <row r="168" spans="1:4" ht="14.25">
      <c r="A168" t="e">
        <f t="shared" si="10"/>
        <v>#N/A</v>
      </c>
      <c r="B168" s="2" t="s">
        <v>88</v>
      </c>
      <c r="C168" s="7"/>
      <c r="D168">
        <f t="shared" si="11"/>
        <v>1</v>
      </c>
    </row>
    <row r="169" spans="1:4" ht="14.25">
      <c r="A169" t="e">
        <f t="shared" si="10"/>
        <v>#N/A</v>
      </c>
      <c r="B169" s="6" t="s">
        <v>175</v>
      </c>
      <c r="C169" s="7"/>
      <c r="D169">
        <f t="shared" si="11"/>
        <v>1</v>
      </c>
    </row>
    <row r="170" spans="1:4" ht="14.25">
      <c r="A170" t="e">
        <f t="shared" si="10"/>
        <v>#N/A</v>
      </c>
      <c r="B170" s="6" t="s">
        <v>157</v>
      </c>
      <c r="C170" s="7"/>
      <c r="D170">
        <f t="shared" si="11"/>
        <v>1</v>
      </c>
    </row>
    <row r="171" spans="1:4" ht="14.25">
      <c r="A171" t="e">
        <f t="shared" si="10"/>
        <v>#N/A</v>
      </c>
      <c r="B171" s="6" t="s">
        <v>94</v>
      </c>
      <c r="C171" s="7"/>
      <c r="D171">
        <f t="shared" si="11"/>
        <v>2</v>
      </c>
    </row>
    <row r="172" spans="1:4" ht="14.25">
      <c r="A172" t="e">
        <f t="shared" si="10"/>
        <v>#N/A</v>
      </c>
      <c r="B172" s="6" t="s">
        <v>95</v>
      </c>
      <c r="C172" s="7"/>
      <c r="D172">
        <f t="shared" si="11"/>
        <v>1</v>
      </c>
    </row>
    <row r="173" spans="1:4" ht="14.25">
      <c r="A173" t="e">
        <f t="shared" si="10"/>
        <v>#N/A</v>
      </c>
      <c r="B173" s="6" t="s">
        <v>96</v>
      </c>
      <c r="C173" s="7"/>
      <c r="D173">
        <f t="shared" si="11"/>
        <v>1</v>
      </c>
    </row>
    <row r="174" spans="1:4" ht="14.25">
      <c r="A174" t="e">
        <f t="shared" si="10"/>
        <v>#N/A</v>
      </c>
      <c r="B174" s="6" t="s">
        <v>97</v>
      </c>
      <c r="C174" s="7"/>
      <c r="D174">
        <f t="shared" si="11"/>
        <v>1</v>
      </c>
    </row>
    <row r="175" spans="1:4" ht="14.25">
      <c r="A175" t="e">
        <f t="shared" si="10"/>
        <v>#N/A</v>
      </c>
      <c r="B175" s="27" t="s">
        <v>292</v>
      </c>
      <c r="C175" s="16"/>
      <c r="D175">
        <f t="shared" si="11"/>
        <v>1</v>
      </c>
    </row>
    <row r="176" spans="1:4" ht="14.25">
      <c r="A176" t="e">
        <f t="shared" si="10"/>
        <v>#N/A</v>
      </c>
      <c r="B176" s="6" t="s">
        <v>101</v>
      </c>
      <c r="C176" s="7"/>
      <c r="D176">
        <f t="shared" si="11"/>
        <v>1</v>
      </c>
    </row>
    <row r="177" spans="1:4" ht="14.25">
      <c r="A177" t="e">
        <f t="shared" si="10"/>
        <v>#N/A</v>
      </c>
      <c r="B177" s="6" t="s">
        <v>102</v>
      </c>
      <c r="C177" s="7"/>
      <c r="D177">
        <f t="shared" si="11"/>
        <v>1</v>
      </c>
    </row>
    <row r="178" spans="1:4" ht="14.25">
      <c r="A178" t="e">
        <f t="shared" si="10"/>
        <v>#N/A</v>
      </c>
      <c r="B178" s="6" t="s">
        <v>285</v>
      </c>
      <c r="C178" s="7"/>
      <c r="D178">
        <f t="shared" si="11"/>
        <v>1</v>
      </c>
    </row>
    <row r="179" spans="1:4" ht="14.25">
      <c r="A179" t="e">
        <f t="shared" si="10"/>
        <v>#N/A</v>
      </c>
      <c r="B179" s="6" t="s">
        <v>266</v>
      </c>
      <c r="C179" s="7"/>
      <c r="D179">
        <f t="shared" si="11"/>
        <v>2</v>
      </c>
    </row>
    <row r="180" spans="1:4" ht="14.25">
      <c r="A180" t="e">
        <f t="shared" si="10"/>
        <v>#N/A</v>
      </c>
      <c r="B180" s="6" t="s">
        <v>242</v>
      </c>
      <c r="C180" s="7"/>
      <c r="D180">
        <f t="shared" si="11"/>
        <v>2</v>
      </c>
    </row>
    <row r="181" spans="1:4" ht="14.25">
      <c r="A181" t="e">
        <f t="shared" si="10"/>
        <v>#N/A</v>
      </c>
      <c r="B181" s="18" t="s">
        <v>159</v>
      </c>
      <c r="C181" s="7"/>
      <c r="D181">
        <f t="shared" si="11"/>
        <v>2</v>
      </c>
    </row>
    <row r="182" spans="1:4" ht="14.25">
      <c r="A182" t="e">
        <f t="shared" si="10"/>
        <v>#N/A</v>
      </c>
      <c r="B182" s="19" t="s">
        <v>161</v>
      </c>
      <c r="C182" s="7"/>
      <c r="D182">
        <f t="shared" si="11"/>
        <v>2</v>
      </c>
    </row>
    <row r="183" spans="1:4" ht="14.25">
      <c r="A183" t="e">
        <f t="shared" si="10"/>
        <v>#N/A</v>
      </c>
      <c r="B183" s="18" t="s">
        <v>111</v>
      </c>
      <c r="C183" s="7"/>
      <c r="D183">
        <f t="shared" si="11"/>
        <v>3</v>
      </c>
    </row>
    <row r="184" spans="1:4" ht="14.25">
      <c r="A184" t="e">
        <f t="shared" si="10"/>
        <v>#N/A</v>
      </c>
      <c r="B184" s="18" t="s">
        <v>91</v>
      </c>
      <c r="C184" s="7"/>
      <c r="D184">
        <f t="shared" si="11"/>
        <v>1</v>
      </c>
    </row>
    <row r="185" spans="1:4" ht="14.25">
      <c r="A185" t="e">
        <f t="shared" si="10"/>
        <v>#N/A</v>
      </c>
      <c r="B185" s="18" t="s">
        <v>108</v>
      </c>
      <c r="C185" s="7"/>
      <c r="D185">
        <f t="shared" si="11"/>
        <v>1</v>
      </c>
    </row>
    <row r="186" spans="1:4" ht="14.25">
      <c r="A186" t="e">
        <f t="shared" si="10"/>
        <v>#N/A</v>
      </c>
      <c r="B186" s="20" t="s">
        <v>268</v>
      </c>
      <c r="C186" s="7"/>
      <c r="D186">
        <f t="shared" si="11"/>
        <v>2</v>
      </c>
    </row>
    <row r="187" spans="1:4" ht="14.25">
      <c r="A187" t="e">
        <f t="shared" si="10"/>
        <v>#N/A</v>
      </c>
      <c r="B187" s="18" t="s">
        <v>160</v>
      </c>
      <c r="C187" s="7"/>
      <c r="D187">
        <f t="shared" si="11"/>
        <v>3</v>
      </c>
    </row>
    <row r="188" spans="1:4" ht="14.25">
      <c r="A188" t="e">
        <f t="shared" si="10"/>
        <v>#N/A</v>
      </c>
      <c r="B188" s="26" t="s">
        <v>252</v>
      </c>
      <c r="C188" s="7"/>
      <c r="D188">
        <f t="shared" si="11"/>
        <v>2</v>
      </c>
    </row>
    <row r="189" spans="1:4" ht="14.25">
      <c r="A189" t="e">
        <f t="shared" si="10"/>
        <v>#N/A</v>
      </c>
      <c r="B189" s="18" t="s">
        <v>113</v>
      </c>
      <c r="C189" s="7"/>
      <c r="D189">
        <f t="shared" si="11"/>
        <v>2</v>
      </c>
    </row>
    <row r="190" spans="1:4" ht="14.25">
      <c r="A190" t="e">
        <f t="shared" si="10"/>
        <v>#N/A</v>
      </c>
      <c r="B190" s="6" t="s">
        <v>30</v>
      </c>
      <c r="C190" s="7"/>
      <c r="D190">
        <f t="shared" si="11"/>
        <v>3</v>
      </c>
    </row>
    <row r="191" spans="1:4" ht="14.25">
      <c r="A191" t="e">
        <f t="shared" si="10"/>
        <v>#N/A</v>
      </c>
      <c r="B191" s="18" t="s">
        <v>34</v>
      </c>
      <c r="C191" s="7"/>
      <c r="D191">
        <f t="shared" si="11"/>
        <v>2</v>
      </c>
    </row>
    <row r="192" spans="1:4" ht="14.25">
      <c r="A192" t="e">
        <f t="shared" si="10"/>
        <v>#N/A</v>
      </c>
      <c r="B192" s="20" t="s">
        <v>116</v>
      </c>
      <c r="C192" s="7"/>
      <c r="D192">
        <f t="shared" si="11"/>
        <v>2</v>
      </c>
    </row>
    <row r="193" spans="1:6" ht="14.25">
      <c r="A193" t="e">
        <f t="shared" si="10"/>
        <v>#N/A</v>
      </c>
      <c r="B193" s="18" t="s">
        <v>118</v>
      </c>
      <c r="C193" s="7"/>
      <c r="D193">
        <f t="shared" si="11"/>
        <v>2</v>
      </c>
    </row>
    <row r="194" spans="1:6" ht="14.25">
      <c r="A194" t="e">
        <f t="shared" si="10"/>
        <v>#N/A</v>
      </c>
      <c r="B194" s="20" t="s">
        <v>68</v>
      </c>
      <c r="C194" s="7"/>
      <c r="D194">
        <f t="shared" si="11"/>
        <v>2</v>
      </c>
    </row>
    <row r="195" spans="1:6" ht="14.25">
      <c r="A195" t="e">
        <f t="shared" ref="A195:A200" si="12">RANK(C195,$C$3:$C$154,0)</f>
        <v>#N/A</v>
      </c>
      <c r="B195" s="6" t="s">
        <v>261</v>
      </c>
      <c r="C195" s="7"/>
      <c r="D195">
        <f t="shared" ref="D195:D202" si="13">COUNTIF($B$3:$B$212,B195)</f>
        <v>2</v>
      </c>
    </row>
    <row r="196" spans="1:6" ht="14.25">
      <c r="A196" t="e">
        <f t="shared" si="12"/>
        <v>#N/A</v>
      </c>
      <c r="B196" s="6" t="s">
        <v>89</v>
      </c>
      <c r="C196" s="7"/>
      <c r="D196">
        <f t="shared" si="13"/>
        <v>1</v>
      </c>
    </row>
    <row r="197" spans="1:6" ht="14.25">
      <c r="A197" t="e">
        <f t="shared" si="12"/>
        <v>#N/A</v>
      </c>
      <c r="B197" s="6" t="s">
        <v>94</v>
      </c>
      <c r="C197" s="7"/>
      <c r="D197">
        <f t="shared" si="13"/>
        <v>2</v>
      </c>
      <c r="E197" s="19"/>
      <c r="F197" s="24"/>
    </row>
    <row r="198" spans="1:6" ht="14.25">
      <c r="A198" t="e">
        <f t="shared" si="12"/>
        <v>#N/A</v>
      </c>
      <c r="B198" s="6" t="s">
        <v>99</v>
      </c>
      <c r="C198" s="7"/>
      <c r="D198">
        <f t="shared" si="13"/>
        <v>1</v>
      </c>
    </row>
    <row r="199" spans="1:6" ht="14.25">
      <c r="A199" t="e">
        <f t="shared" si="12"/>
        <v>#N/A</v>
      </c>
      <c r="B199" s="18"/>
      <c r="C199" s="7"/>
      <c r="D199">
        <f t="shared" si="13"/>
        <v>0</v>
      </c>
    </row>
    <row r="200" spans="1:6" ht="14.25">
      <c r="A200" t="e">
        <f t="shared" si="12"/>
        <v>#N/A</v>
      </c>
      <c r="B200" s="18"/>
      <c r="C200" s="7"/>
      <c r="D200">
        <f t="shared" si="13"/>
        <v>0</v>
      </c>
    </row>
    <row r="201" spans="1:6" ht="14.25">
      <c r="B201" s="18"/>
      <c r="C201" s="7"/>
      <c r="D201">
        <f t="shared" si="13"/>
        <v>0</v>
      </c>
    </row>
    <row r="202" spans="1:6" ht="14.25">
      <c r="B202" s="18"/>
      <c r="C202" s="7"/>
      <c r="D202">
        <f t="shared" si="13"/>
        <v>0</v>
      </c>
    </row>
    <row r="203" spans="1:6" ht="14.25">
      <c r="B203" s="18"/>
      <c r="C203" s="7"/>
    </row>
    <row r="204" spans="1:6" ht="14.25">
      <c r="B204" s="19"/>
      <c r="C204" s="7"/>
    </row>
    <row r="205" spans="1:6" ht="14.25">
      <c r="B205" s="18"/>
      <c r="C205" s="7"/>
    </row>
    <row r="206" spans="1:6" ht="14.25">
      <c r="B206" s="6"/>
      <c r="C206" s="7"/>
    </row>
    <row r="207" spans="1:6" ht="14.25">
      <c r="B207" s="18"/>
      <c r="C207" s="7"/>
    </row>
    <row r="208" spans="1:6" ht="14.25">
      <c r="B208" s="20"/>
      <c r="C208" s="7"/>
    </row>
    <row r="209" spans="2:3" ht="14.25">
      <c r="B209" s="18"/>
      <c r="C209" s="7"/>
    </row>
    <row r="210" spans="2:3" ht="14.25">
      <c r="B210" s="20"/>
      <c r="C210" s="7"/>
    </row>
    <row r="211" spans="2:3" ht="14.25">
      <c r="B211" s="6"/>
      <c r="C211" s="7"/>
    </row>
    <row r="212" spans="2:3" ht="14.25">
      <c r="B212" s="6"/>
      <c r="C212" s="7"/>
    </row>
    <row r="213" spans="2:3" ht="14.25">
      <c r="B213" s="6"/>
      <c r="C213" s="7"/>
    </row>
    <row r="214" spans="2:3" ht="14.25">
      <c r="B214" s="6"/>
      <c r="C214" s="7"/>
    </row>
    <row r="215" spans="2:3" ht="14.25">
      <c r="B215" s="6"/>
      <c r="C215" s="7"/>
    </row>
    <row r="216" spans="2:3" ht="14.25">
      <c r="B216" s="2"/>
      <c r="C216" s="7"/>
    </row>
    <row r="217" spans="2:3" ht="14.25">
      <c r="B217" s="6"/>
      <c r="C217" s="7"/>
    </row>
    <row r="218" spans="2:3" ht="14.25">
      <c r="B218" s="2"/>
      <c r="C218" s="7"/>
    </row>
    <row r="219" spans="2:3" ht="14.25">
      <c r="B219" s="6"/>
      <c r="C219" s="7"/>
    </row>
  </sheetData>
  <phoneticPr fontId="3"/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13</vt:i4>
      </vt:variant>
    </vt:vector>
  </HeadingPairs>
  <TitlesOfParts>
    <vt:vector size="20" baseType="lpstr">
      <vt:lpstr>24年間集計表</vt:lpstr>
      <vt:lpstr>車種別台数表24.12</vt:lpstr>
      <vt:lpstr>車種別台数表26.1</vt:lpstr>
      <vt:lpstr>集計（2024累計）</vt:lpstr>
      <vt:lpstr>集計（24.12)</vt:lpstr>
      <vt:lpstr>集計（26.01)</vt:lpstr>
      <vt:lpstr>Sheet1</vt:lpstr>
      <vt:lpstr>'24年間集計表'!Print_Area</vt:lpstr>
      <vt:lpstr>車種別台数表24.12!Print_Area</vt:lpstr>
      <vt:lpstr>車種別台数表26.1!Print_Area</vt:lpstr>
      <vt:lpstr>'集計（2024累計）'!Print_Area</vt:lpstr>
      <vt:lpstr>'集計（24.12)'!Print_Area</vt:lpstr>
      <vt:lpstr>'集計（26.01)'!Print_Area</vt:lpstr>
      <vt:lpstr>'24年間集計表'!Print_Titles</vt:lpstr>
      <vt:lpstr>車種別台数表24.12!Print_Titles</vt:lpstr>
      <vt:lpstr>車種別台数表26.1!Print_Titles</vt:lpstr>
      <vt:lpstr>'集計（2024累計）'!月</vt:lpstr>
      <vt:lpstr>'集計（24.12)'!月</vt:lpstr>
      <vt:lpstr>'集計（2024累計）'!年</vt:lpstr>
      <vt:lpstr>'集計（24.12)'!年</vt:lpstr>
    </vt:vector>
  </TitlesOfParts>
  <Company>JHN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ｋｉｋａｋｕ</dc:creator>
  <cp:lastModifiedBy>j45keiri103</cp:lastModifiedBy>
  <cp:lastPrinted>2026-02-05T07:35:08Z</cp:lastPrinted>
  <dcterms:created xsi:type="dcterms:W3CDTF">2007-01-11T04:17:12Z</dcterms:created>
  <dcterms:modified xsi:type="dcterms:W3CDTF">2026-02-05T07:37:16Z</dcterms:modified>
</cp:coreProperties>
</file>